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gadecal-my.sharepoint.com/personal/sonja_steptoe_decal_ga_gov/Documents/desktop/SSDESKTOP 11082022/Temp/"/>
    </mc:Choice>
  </mc:AlternateContent>
  <xr:revisionPtr revIDLastSave="0" documentId="8_{AF8E21D1-CCCD-4B2C-BACD-99A1DEF84E28}" xr6:coauthVersionLast="47" xr6:coauthVersionMax="47" xr10:uidLastSave="{00000000-0000-0000-0000-000000000000}"/>
  <bookViews>
    <workbookView xWindow="21915" yWindow="997" windowWidth="15173" windowHeight="7373" xr2:uid="{8D3848FF-FF1D-4BE4-A14D-B2E24AC7073D}"/>
  </bookViews>
  <sheets>
    <sheet name="Payment Estimator" sheetId="3" r:id="rId1"/>
    <sheet name="Zones" sheetId="1" state="hidden" r:id="rId2"/>
    <sheet name="Conditions" sheetId="6" state="hidden" r:id="rId3"/>
    <sheet name="ZIP List" sheetId="5" state="hidden" r:id="rId4"/>
    <sheet name="Rates" sheetId="2"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9" i="3" l="1"/>
  <c r="B38" i="3"/>
  <c r="B78" i="3"/>
  <c r="B31" i="3"/>
  <c r="C37" i="3" s="1"/>
  <c r="B30" i="3"/>
  <c r="C33" i="3" l="1"/>
  <c r="B34" i="3"/>
  <c r="C34" i="3"/>
  <c r="B35" i="3"/>
  <c r="C35" i="3"/>
  <c r="B33" i="3"/>
  <c r="B36" i="3"/>
  <c r="C36" i="3"/>
  <c r="B37" i="3"/>
  <c r="C42" i="3"/>
  <c r="C580" i="5" l="1"/>
  <c r="C581" i="5"/>
  <c r="C582" i="5"/>
  <c r="C583" i="5"/>
  <c r="C584" i="5"/>
  <c r="C585" i="5"/>
  <c r="C586" i="5"/>
  <c r="C587" i="5"/>
  <c r="C267" i="5"/>
  <c r="C268" i="5"/>
  <c r="C269" i="5"/>
  <c r="C270" i="5"/>
  <c r="C588" i="5"/>
  <c r="C589" i="5"/>
  <c r="C590" i="5"/>
  <c r="C271" i="5"/>
  <c r="C272" i="5"/>
  <c r="C273" i="5"/>
  <c r="C274" i="5"/>
  <c r="C275" i="5"/>
  <c r="C276" i="5"/>
  <c r="C277" i="5"/>
  <c r="C278" i="5"/>
  <c r="C279" i="5"/>
  <c r="C280" i="5"/>
  <c r="C281" i="5"/>
  <c r="C282" i="5"/>
  <c r="C283" i="5"/>
  <c r="C591" i="5"/>
  <c r="C592" i="5"/>
  <c r="C593" i="5"/>
  <c r="C594" i="5"/>
  <c r="C595" i="5"/>
  <c r="C284" i="5"/>
  <c r="C285" i="5"/>
  <c r="C286" i="5"/>
  <c r="C287" i="5"/>
  <c r="C288" i="5"/>
  <c r="C289" i="5"/>
  <c r="C290" i="5"/>
  <c r="C291" i="5"/>
  <c r="C292" i="5"/>
  <c r="C293" i="5"/>
  <c r="C294" i="5"/>
  <c r="C295" i="5"/>
  <c r="C296" i="5"/>
  <c r="C297" i="5"/>
  <c r="C298" i="5"/>
  <c r="C299" i="5"/>
  <c r="C300" i="5"/>
  <c r="C301" i="5"/>
  <c r="C302" i="5"/>
  <c r="C303" i="5"/>
  <c r="C304" i="5"/>
  <c r="C305" i="5"/>
  <c r="C596" i="5"/>
  <c r="C597" i="5"/>
  <c r="C598" i="5"/>
  <c r="C599" i="5"/>
  <c r="C600" i="5"/>
  <c r="C601" i="5"/>
  <c r="C602" i="5"/>
  <c r="C603" i="5"/>
  <c r="C604" i="5"/>
  <c r="C306" i="5"/>
  <c r="C307" i="5"/>
  <c r="C308" i="5"/>
  <c r="C309" i="5"/>
  <c r="C310" i="5"/>
  <c r="C311" i="5"/>
  <c r="C312" i="5"/>
  <c r="C313" i="5"/>
  <c r="C314" i="5"/>
  <c r="C315" i="5"/>
  <c r="C605" i="5"/>
  <c r="C606" i="5"/>
  <c r="C607" i="5"/>
  <c r="C608" i="5"/>
  <c r="C609" i="5"/>
  <c r="C316" i="5"/>
  <c r="C317" i="5"/>
  <c r="C318" i="5"/>
  <c r="C610" i="5"/>
  <c r="C611" i="5"/>
  <c r="C612" i="5"/>
  <c r="C613" i="5"/>
  <c r="C2" i="5"/>
  <c r="C3" i="5"/>
  <c r="C4" i="5"/>
  <c r="C5" i="5"/>
  <c r="C6" i="5"/>
  <c r="C7" i="5"/>
  <c r="C614" i="5"/>
  <c r="C615" i="5"/>
  <c r="C616" i="5"/>
  <c r="C617" i="5"/>
  <c r="C618" i="5"/>
  <c r="C619" i="5"/>
  <c r="C620" i="5"/>
  <c r="C621" i="5"/>
  <c r="C622" i="5"/>
  <c r="C623" i="5"/>
  <c r="C624" i="5"/>
  <c r="C625" i="5"/>
  <c r="C626" i="5"/>
  <c r="C627" i="5"/>
  <c r="C628" i="5"/>
  <c r="C319" i="5"/>
  <c r="C320" i="5"/>
  <c r="C321" i="5"/>
  <c r="C629" i="5"/>
  <c r="C630" i="5"/>
  <c r="C322" i="5"/>
  <c r="C323" i="5"/>
  <c r="C324" i="5"/>
  <c r="C325" i="5"/>
  <c r="C326" i="5"/>
  <c r="C327" i="5"/>
  <c r="C328" i="5"/>
  <c r="C329" i="5"/>
  <c r="C330" i="5"/>
  <c r="C331" i="5"/>
  <c r="C332" i="5"/>
  <c r="C333" i="5"/>
  <c r="C334" i="5"/>
  <c r="C335" i="5"/>
  <c r="C336" i="5"/>
  <c r="C337" i="5"/>
  <c r="C338" i="5"/>
  <c r="C339" i="5"/>
  <c r="C340" i="5"/>
  <c r="C341" i="5"/>
  <c r="C342" i="5"/>
  <c r="C631" i="5"/>
  <c r="C632" i="5"/>
  <c r="C633" i="5"/>
  <c r="C634" i="5"/>
  <c r="C635" i="5"/>
  <c r="C636" i="5"/>
  <c r="C8" i="5"/>
  <c r="C9" i="5"/>
  <c r="C10" i="5"/>
  <c r="C11" i="5"/>
  <c r="C12" i="5"/>
  <c r="C13" i="5"/>
  <c r="C14" i="5"/>
  <c r="C15" i="5"/>
  <c r="C16" i="5"/>
  <c r="C17" i="5"/>
  <c r="C343" i="5"/>
  <c r="C344" i="5"/>
  <c r="C345" i="5"/>
  <c r="C346" i="5"/>
  <c r="C347" i="5"/>
  <c r="C348" i="5"/>
  <c r="C349" i="5"/>
  <c r="C350" i="5"/>
  <c r="C351" i="5"/>
  <c r="C352" i="5"/>
  <c r="C353" i="5"/>
  <c r="C637" i="5"/>
  <c r="C638" i="5"/>
  <c r="C639" i="5"/>
  <c r="C18" i="5"/>
  <c r="C19" i="5"/>
  <c r="C20" i="5"/>
  <c r="C21" i="5"/>
  <c r="C22" i="5"/>
  <c r="C23" i="5"/>
  <c r="C24" i="5"/>
  <c r="C25" i="5"/>
  <c r="C26" i="5"/>
  <c r="C27" i="5"/>
  <c r="C28" i="5"/>
  <c r="C29" i="5"/>
  <c r="C30" i="5"/>
  <c r="C972" i="5"/>
  <c r="C640" i="5"/>
  <c r="C641" i="5"/>
  <c r="C642" i="5"/>
  <c r="C643"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644" i="5"/>
  <c r="C645" i="5"/>
  <c r="C646" i="5"/>
  <c r="C647" i="5"/>
  <c r="C648" i="5"/>
  <c r="C649" i="5"/>
  <c r="C650" i="5"/>
  <c r="C651" i="5"/>
  <c r="C652" i="5"/>
  <c r="C653" i="5"/>
  <c r="C654" i="5"/>
  <c r="C655" i="5"/>
  <c r="C656" i="5"/>
  <c r="C657" i="5"/>
  <c r="C658" i="5"/>
  <c r="C659" i="5"/>
  <c r="C354" i="5"/>
  <c r="C355" i="5"/>
  <c r="C356" i="5"/>
  <c r="C357" i="5"/>
  <c r="C358" i="5"/>
  <c r="C359" i="5"/>
  <c r="C660" i="5"/>
  <c r="C661" i="5"/>
  <c r="C662" i="5"/>
  <c r="C663" i="5"/>
  <c r="C360" i="5"/>
  <c r="C361" i="5"/>
  <c r="C362" i="5"/>
  <c r="C363" i="5"/>
  <c r="C364" i="5"/>
  <c r="C365" i="5"/>
  <c r="C366" i="5"/>
  <c r="C367" i="5"/>
  <c r="C368" i="5"/>
  <c r="C369" i="5"/>
  <c r="C370" i="5"/>
  <c r="C664" i="5"/>
  <c r="C665" i="5"/>
  <c r="C666" i="5"/>
  <c r="C667" i="5"/>
  <c r="C668" i="5"/>
  <c r="C669" i="5"/>
  <c r="C670" i="5"/>
  <c r="C671" i="5"/>
  <c r="C672" i="5"/>
  <c r="C371" i="5"/>
  <c r="C673" i="5"/>
  <c r="C674" i="5"/>
  <c r="C675" i="5"/>
  <c r="C676" i="5"/>
  <c r="C677" i="5"/>
  <c r="C678" i="5"/>
  <c r="C679"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680" i="5"/>
  <c r="C681" i="5"/>
  <c r="C682" i="5"/>
  <c r="C683" i="5"/>
  <c r="C684" i="5"/>
  <c r="C685" i="5"/>
  <c r="C686" i="5"/>
  <c r="C687" i="5"/>
  <c r="C688" i="5"/>
  <c r="C372" i="5"/>
  <c r="C373" i="5"/>
  <c r="C374" i="5"/>
  <c r="C375" i="5"/>
  <c r="C376" i="5"/>
  <c r="C377" i="5"/>
  <c r="C378" i="5"/>
  <c r="C379" i="5"/>
  <c r="C380" i="5"/>
  <c r="C381" i="5"/>
  <c r="C94" i="5"/>
  <c r="C95" i="5"/>
  <c r="C96" i="5"/>
  <c r="C97" i="5"/>
  <c r="C98" i="5"/>
  <c r="C99" i="5"/>
  <c r="C689" i="5"/>
  <c r="C690" i="5"/>
  <c r="C691" i="5"/>
  <c r="C692" i="5"/>
  <c r="C693" i="5"/>
  <c r="C382" i="5"/>
  <c r="C383" i="5"/>
  <c r="C384" i="5"/>
  <c r="C385" i="5"/>
  <c r="C386" i="5"/>
  <c r="C387" i="5"/>
  <c r="C388" i="5"/>
  <c r="C694" i="5"/>
  <c r="C695" i="5"/>
  <c r="C696" i="5"/>
  <c r="C697" i="5"/>
  <c r="C698" i="5"/>
  <c r="C699" i="5"/>
  <c r="C700" i="5"/>
  <c r="C701" i="5"/>
  <c r="C702" i="5"/>
  <c r="C703" i="5"/>
  <c r="C704" i="5"/>
  <c r="C705" i="5"/>
  <c r="C706" i="5"/>
  <c r="C707" i="5"/>
  <c r="C708" i="5"/>
  <c r="C709" i="5"/>
  <c r="C710" i="5"/>
  <c r="C711" i="5"/>
  <c r="C712" i="5"/>
  <c r="C713" i="5"/>
  <c r="C100" i="5"/>
  <c r="C101" i="5"/>
  <c r="C102" i="5"/>
  <c r="C103" i="5"/>
  <c r="C104" i="5"/>
  <c r="C105" i="5"/>
  <c r="C106" i="5"/>
  <c r="C389" i="5"/>
  <c r="C390" i="5"/>
  <c r="C391" i="5"/>
  <c r="C392" i="5"/>
  <c r="C393" i="5"/>
  <c r="C394" i="5"/>
  <c r="C395" i="5"/>
  <c r="C396" i="5"/>
  <c r="C397" i="5"/>
  <c r="C398" i="5"/>
  <c r="C399" i="5"/>
  <c r="C107" i="5"/>
  <c r="C108" i="5"/>
  <c r="C109" i="5"/>
  <c r="C714" i="5"/>
  <c r="C715" i="5"/>
  <c r="C716" i="5"/>
  <c r="C717" i="5"/>
  <c r="C718" i="5"/>
  <c r="C71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720" i="5"/>
  <c r="C721" i="5"/>
  <c r="C722" i="5"/>
  <c r="C723" i="5"/>
  <c r="C724" i="5"/>
  <c r="C725" i="5"/>
  <c r="C400" i="5"/>
  <c r="C401" i="5"/>
  <c r="C402" i="5"/>
  <c r="C403" i="5"/>
  <c r="C404" i="5"/>
  <c r="C405" i="5"/>
  <c r="C406" i="5"/>
  <c r="C407" i="5"/>
  <c r="C408" i="5"/>
  <c r="C409" i="5"/>
  <c r="C410" i="5"/>
  <c r="C411" i="5"/>
  <c r="C412" i="5"/>
  <c r="C413" i="5"/>
  <c r="C414" i="5"/>
  <c r="C415" i="5"/>
  <c r="C726" i="5"/>
  <c r="C727" i="5"/>
  <c r="C728" i="5"/>
  <c r="C729" i="5"/>
  <c r="C730" i="5"/>
  <c r="C731" i="5"/>
  <c r="C732" i="5"/>
  <c r="C733"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734" i="5"/>
  <c r="C735" i="5"/>
  <c r="C736" i="5"/>
  <c r="C737" i="5"/>
  <c r="C738" i="5"/>
  <c r="C739" i="5"/>
  <c r="C740" i="5"/>
  <c r="C741" i="5"/>
  <c r="C244" i="5"/>
  <c r="C245" i="5"/>
  <c r="C246" i="5"/>
  <c r="C247" i="5"/>
  <c r="C248" i="5"/>
  <c r="C249" i="5"/>
  <c r="C250" i="5"/>
  <c r="C251" i="5"/>
  <c r="C252" i="5"/>
  <c r="C253" i="5"/>
  <c r="C254" i="5"/>
  <c r="C255" i="5"/>
  <c r="C742" i="5"/>
  <c r="C743" i="5"/>
  <c r="C744" i="5"/>
  <c r="C745" i="5"/>
  <c r="C746" i="5"/>
  <c r="C416" i="5"/>
  <c r="C417" i="5"/>
  <c r="C418" i="5"/>
  <c r="C419" i="5"/>
  <c r="C420" i="5"/>
  <c r="C421" i="5"/>
  <c r="C422" i="5"/>
  <c r="C423" i="5"/>
  <c r="C424" i="5"/>
  <c r="C425" i="5"/>
  <c r="C747" i="5"/>
  <c r="C748" i="5"/>
  <c r="C256" i="5"/>
  <c r="C257" i="5"/>
  <c r="C258" i="5"/>
  <c r="C259" i="5"/>
  <c r="C260" i="5"/>
  <c r="C426" i="5"/>
  <c r="C427" i="5"/>
  <c r="C428" i="5"/>
  <c r="C429" i="5"/>
  <c r="C430" i="5"/>
  <c r="C431" i="5"/>
  <c r="C432" i="5"/>
  <c r="C433" i="5"/>
  <c r="C434" i="5"/>
  <c r="C435" i="5"/>
  <c r="C436" i="5"/>
  <c r="C749" i="5"/>
  <c r="C750" i="5"/>
  <c r="C751" i="5"/>
  <c r="C752" i="5"/>
  <c r="C437" i="5"/>
  <c r="C438" i="5"/>
  <c r="C439" i="5"/>
  <c r="C440" i="5"/>
  <c r="C441" i="5"/>
  <c r="C442" i="5"/>
  <c r="C443" i="5"/>
  <c r="C444" i="5"/>
  <c r="C445" i="5"/>
  <c r="C753" i="5"/>
  <c r="C754" i="5"/>
  <c r="C755" i="5"/>
  <c r="C756" i="5"/>
  <c r="C757" i="5"/>
  <c r="C758" i="5"/>
  <c r="C759" i="5"/>
  <c r="C760" i="5"/>
  <c r="C761" i="5"/>
  <c r="C762" i="5"/>
  <c r="C763" i="5"/>
  <c r="C764" i="5"/>
  <c r="C765" i="5"/>
  <c r="C766" i="5"/>
  <c r="C767" i="5"/>
  <c r="C768" i="5"/>
  <c r="C769" i="5"/>
  <c r="C770" i="5"/>
  <c r="C446" i="5"/>
  <c r="C447" i="5"/>
  <c r="C448" i="5"/>
  <c r="C449" i="5"/>
  <c r="C771" i="5"/>
  <c r="C772" i="5"/>
  <c r="C773" i="5"/>
  <c r="C774" i="5"/>
  <c r="C775" i="5"/>
  <c r="C776" i="5"/>
  <c r="C777" i="5"/>
  <c r="C778" i="5"/>
  <c r="C779" i="5"/>
  <c r="C780" i="5"/>
  <c r="C781" i="5"/>
  <c r="C450" i="5"/>
  <c r="C451" i="5"/>
  <c r="C452" i="5"/>
  <c r="C453" i="5"/>
  <c r="C454" i="5"/>
  <c r="C455" i="5"/>
  <c r="C456" i="5"/>
  <c r="C457" i="5"/>
  <c r="C458" i="5"/>
  <c r="C459" i="5"/>
  <c r="C460" i="5"/>
  <c r="C782" i="5"/>
  <c r="C783" i="5"/>
  <c r="C461" i="5"/>
  <c r="C462" i="5"/>
  <c r="C463" i="5"/>
  <c r="C464" i="5"/>
  <c r="C465" i="5"/>
  <c r="C466" i="5"/>
  <c r="C467" i="5"/>
  <c r="C468" i="5"/>
  <c r="C469" i="5"/>
  <c r="C470" i="5"/>
  <c r="C471" i="5"/>
  <c r="C472" i="5"/>
  <c r="C473" i="5"/>
  <c r="C784" i="5"/>
  <c r="C785" i="5"/>
  <c r="C786" i="5"/>
  <c r="C787" i="5"/>
  <c r="C474" i="5"/>
  <c r="C475" i="5"/>
  <c r="C476" i="5"/>
  <c r="C477" i="5"/>
  <c r="C478" i="5"/>
  <c r="C788" i="5"/>
  <c r="C789" i="5"/>
  <c r="C790" i="5"/>
  <c r="C479" i="5"/>
  <c r="C480" i="5"/>
  <c r="C481" i="5"/>
  <c r="C791" i="5"/>
  <c r="C792" i="5"/>
  <c r="C793" i="5"/>
  <c r="C794" i="5"/>
  <c r="C795" i="5"/>
  <c r="C482" i="5"/>
  <c r="C483" i="5"/>
  <c r="C484" i="5"/>
  <c r="C485" i="5"/>
  <c r="C486" i="5"/>
  <c r="C487" i="5"/>
  <c r="C796" i="5"/>
  <c r="C797" i="5"/>
  <c r="C798" i="5"/>
  <c r="C799" i="5"/>
  <c r="C800" i="5"/>
  <c r="C801" i="5"/>
  <c r="C802" i="5"/>
  <c r="C803" i="5"/>
  <c r="C804" i="5"/>
  <c r="C805" i="5"/>
  <c r="C806" i="5"/>
  <c r="C807" i="5"/>
  <c r="C808" i="5"/>
  <c r="C809" i="5"/>
  <c r="C810" i="5"/>
  <c r="C811" i="5"/>
  <c r="C488" i="5"/>
  <c r="C489" i="5"/>
  <c r="C490" i="5"/>
  <c r="C491" i="5"/>
  <c r="C492" i="5"/>
  <c r="C493" i="5"/>
  <c r="C494" i="5"/>
  <c r="C495" i="5"/>
  <c r="C496" i="5"/>
  <c r="C497" i="5"/>
  <c r="C498" i="5"/>
  <c r="C499" i="5"/>
  <c r="C500" i="5"/>
  <c r="C501" i="5"/>
  <c r="C502" i="5"/>
  <c r="C503" i="5"/>
  <c r="C504" i="5"/>
  <c r="C505" i="5"/>
  <c r="C506" i="5"/>
  <c r="C507" i="5"/>
  <c r="C508" i="5"/>
  <c r="C509" i="5"/>
  <c r="C510" i="5"/>
  <c r="C511" i="5"/>
  <c r="C512" i="5"/>
  <c r="C513" i="5"/>
  <c r="C514" i="5"/>
  <c r="C515" i="5"/>
  <c r="C516" i="5"/>
  <c r="C517" i="5"/>
  <c r="C518" i="5"/>
  <c r="C519" i="5"/>
  <c r="C520" i="5"/>
  <c r="C521" i="5"/>
  <c r="C522" i="5"/>
  <c r="C523" i="5"/>
  <c r="C812" i="5"/>
  <c r="C813" i="5"/>
  <c r="C814" i="5"/>
  <c r="C815" i="5"/>
  <c r="C816" i="5"/>
  <c r="C817" i="5"/>
  <c r="C261" i="5"/>
  <c r="C262" i="5"/>
  <c r="C263" i="5"/>
  <c r="C524" i="5"/>
  <c r="C525" i="5"/>
  <c r="C818" i="5"/>
  <c r="C819" i="5"/>
  <c r="C820" i="5"/>
  <c r="C821" i="5"/>
  <c r="C822" i="5"/>
  <c r="C823" i="5"/>
  <c r="C824" i="5"/>
  <c r="C825" i="5"/>
  <c r="C826" i="5"/>
  <c r="C526" i="5"/>
  <c r="C527" i="5"/>
  <c r="C528" i="5"/>
  <c r="C529" i="5"/>
  <c r="C530" i="5"/>
  <c r="C827" i="5"/>
  <c r="C828" i="5"/>
  <c r="C829" i="5"/>
  <c r="C531" i="5"/>
  <c r="C532" i="5"/>
  <c r="C533" i="5"/>
  <c r="C830" i="5"/>
  <c r="C831" i="5"/>
  <c r="C832" i="5"/>
  <c r="C833" i="5"/>
  <c r="C834" i="5"/>
  <c r="C835" i="5"/>
  <c r="C836" i="5"/>
  <c r="C837" i="5"/>
  <c r="C838" i="5"/>
  <c r="C839" i="5"/>
  <c r="C840" i="5"/>
  <c r="C841" i="5"/>
  <c r="C534" i="5"/>
  <c r="C535" i="5"/>
  <c r="C536" i="5"/>
  <c r="C537" i="5"/>
  <c r="C538" i="5"/>
  <c r="C539" i="5"/>
  <c r="C540" i="5"/>
  <c r="C541" i="5"/>
  <c r="C542" i="5"/>
  <c r="C543" i="5"/>
  <c r="C544" i="5"/>
  <c r="C545" i="5"/>
  <c r="C546" i="5"/>
  <c r="C547" i="5"/>
  <c r="C548" i="5"/>
  <c r="C549" i="5"/>
  <c r="C264" i="5"/>
  <c r="C265" i="5"/>
  <c r="C266" i="5"/>
  <c r="C842" i="5"/>
  <c r="C843" i="5"/>
  <c r="C844" i="5"/>
  <c r="C845" i="5"/>
  <c r="C846" i="5"/>
  <c r="C847" i="5"/>
  <c r="C848" i="5"/>
  <c r="C849" i="5"/>
  <c r="C550" i="5"/>
  <c r="C551" i="5"/>
  <c r="C552" i="5"/>
  <c r="C553" i="5"/>
  <c r="C554" i="5"/>
  <c r="C850" i="5"/>
  <c r="C851" i="5"/>
  <c r="C852" i="5"/>
  <c r="C853" i="5"/>
  <c r="C854" i="5"/>
  <c r="C855" i="5"/>
  <c r="C856" i="5"/>
  <c r="C857" i="5"/>
  <c r="C858" i="5"/>
  <c r="C859" i="5"/>
  <c r="C860" i="5"/>
  <c r="C861" i="5"/>
  <c r="C862" i="5"/>
  <c r="C863" i="5"/>
  <c r="C864" i="5"/>
  <c r="C865" i="5"/>
  <c r="C866" i="5"/>
  <c r="C867" i="5"/>
  <c r="C868" i="5"/>
  <c r="C869" i="5"/>
  <c r="C870" i="5"/>
  <c r="C871" i="5"/>
  <c r="C872" i="5"/>
  <c r="C873" i="5"/>
  <c r="C874" i="5"/>
  <c r="C875" i="5"/>
  <c r="C876" i="5"/>
  <c r="C877" i="5"/>
  <c r="C878" i="5"/>
  <c r="C879" i="5"/>
  <c r="C880" i="5"/>
  <c r="C881" i="5"/>
  <c r="C882" i="5"/>
  <c r="C883" i="5"/>
  <c r="C884" i="5"/>
  <c r="C885" i="5"/>
  <c r="C886" i="5"/>
  <c r="C887" i="5"/>
  <c r="C888" i="5"/>
  <c r="C889" i="5"/>
  <c r="C890" i="5"/>
  <c r="C891" i="5"/>
  <c r="C892" i="5"/>
  <c r="C893" i="5"/>
  <c r="C894" i="5"/>
  <c r="C895" i="5"/>
  <c r="C896" i="5"/>
  <c r="C897" i="5"/>
  <c r="C898" i="5"/>
  <c r="C899" i="5"/>
  <c r="C555" i="5"/>
  <c r="C556" i="5"/>
  <c r="C557" i="5"/>
  <c r="C558" i="5"/>
  <c r="C559" i="5"/>
  <c r="C560" i="5"/>
  <c r="C900" i="5"/>
  <c r="C901" i="5"/>
  <c r="C902" i="5"/>
  <c r="C903" i="5"/>
  <c r="C904" i="5"/>
  <c r="C905" i="5"/>
  <c r="C561" i="5"/>
  <c r="C562" i="5"/>
  <c r="C563" i="5"/>
  <c r="C564" i="5"/>
  <c r="C565" i="5"/>
  <c r="C906" i="5"/>
  <c r="C907" i="5"/>
  <c r="C908" i="5"/>
  <c r="C909" i="5"/>
  <c r="C910" i="5"/>
  <c r="C911" i="5"/>
  <c r="C912" i="5"/>
  <c r="C913" i="5"/>
  <c r="C914" i="5"/>
  <c r="C915" i="5"/>
  <c r="C916" i="5"/>
  <c r="C917" i="5"/>
  <c r="C918" i="5"/>
  <c r="C919" i="5"/>
  <c r="C920" i="5"/>
  <c r="C921" i="5"/>
  <c r="C922" i="5"/>
  <c r="C923" i="5"/>
  <c r="C566" i="5"/>
  <c r="C567" i="5"/>
  <c r="C568" i="5"/>
  <c r="C569" i="5"/>
  <c r="C570" i="5"/>
  <c r="C924" i="5"/>
  <c r="C925" i="5"/>
  <c r="C926" i="5"/>
  <c r="C927" i="5"/>
  <c r="C928" i="5"/>
  <c r="C929" i="5"/>
  <c r="C930" i="5"/>
  <c r="C931" i="5"/>
  <c r="C932" i="5"/>
  <c r="C933" i="5"/>
  <c r="C934" i="5"/>
  <c r="C935" i="5"/>
  <c r="C936" i="5"/>
  <c r="C937" i="5"/>
  <c r="C938" i="5"/>
  <c r="C939" i="5"/>
  <c r="C940" i="5"/>
  <c r="C941" i="5"/>
  <c r="C942" i="5"/>
  <c r="C943" i="5"/>
  <c r="C944" i="5"/>
  <c r="C945" i="5"/>
  <c r="C946" i="5"/>
  <c r="C947" i="5"/>
  <c r="C948" i="5"/>
  <c r="C949" i="5"/>
  <c r="C950" i="5"/>
  <c r="C951" i="5"/>
  <c r="C952" i="5"/>
  <c r="C953" i="5"/>
  <c r="C571" i="5"/>
  <c r="C572" i="5"/>
  <c r="C573" i="5"/>
  <c r="C574" i="5"/>
  <c r="C575" i="5"/>
  <c r="C576" i="5"/>
  <c r="C577" i="5"/>
  <c r="C578" i="5"/>
  <c r="C954" i="5"/>
  <c r="C955" i="5"/>
  <c r="C956" i="5"/>
  <c r="C957" i="5"/>
  <c r="C958" i="5"/>
  <c r="C959" i="5"/>
  <c r="C960" i="5"/>
  <c r="C961" i="5"/>
  <c r="C962" i="5"/>
  <c r="C963" i="5"/>
  <c r="C964" i="5"/>
  <c r="C965" i="5"/>
  <c r="C966" i="5"/>
  <c r="C967" i="5"/>
  <c r="C968" i="5"/>
  <c r="C969" i="5"/>
  <c r="C970" i="5"/>
  <c r="C971" i="5"/>
  <c r="C579" i="5"/>
  <c r="C58" i="3" l="1"/>
  <c r="B58" i="3"/>
  <c r="B57" i="3"/>
  <c r="C56" i="3"/>
  <c r="B56" i="3"/>
  <c r="C55" i="3"/>
  <c r="B55" i="3"/>
  <c r="C54" i="3"/>
  <c r="B54" i="3"/>
  <c r="C57" i="3"/>
  <c r="I49" i="2"/>
  <c r="K49" i="2"/>
  <c r="D38" i="2"/>
  <c r="D51" i="2" s="1"/>
  <c r="E38" i="2"/>
  <c r="E51" i="2" s="1"/>
  <c r="F38" i="2"/>
  <c r="F51" i="2" s="1"/>
  <c r="G38" i="2"/>
  <c r="G51" i="2" s="1"/>
  <c r="H38" i="2"/>
  <c r="H51" i="2" s="1"/>
  <c r="I38" i="2"/>
  <c r="I51" i="2" s="1"/>
  <c r="J38" i="2"/>
  <c r="J51" i="2" s="1"/>
  <c r="K38" i="2"/>
  <c r="K51" i="2" s="1"/>
  <c r="C38" i="2"/>
  <c r="C51" i="2" s="1"/>
  <c r="D36" i="2"/>
  <c r="D49" i="2" s="1"/>
  <c r="E36" i="2"/>
  <c r="E49" i="2" s="1"/>
  <c r="F36" i="2"/>
  <c r="F49" i="2" s="1"/>
  <c r="G36" i="2"/>
  <c r="G49" i="2" s="1"/>
  <c r="H36" i="2"/>
  <c r="H49" i="2" s="1"/>
  <c r="I36" i="2"/>
  <c r="J36" i="2"/>
  <c r="J49" i="2" s="1"/>
  <c r="K36" i="2"/>
  <c r="C36" i="2"/>
  <c r="C49" i="2" s="1"/>
  <c r="D31" i="2"/>
  <c r="D44" i="2" s="1"/>
  <c r="E31" i="2"/>
  <c r="E44" i="2" s="1"/>
  <c r="F31" i="2"/>
  <c r="F44" i="2" s="1"/>
  <c r="G31" i="2"/>
  <c r="G44" i="2" s="1"/>
  <c r="H31" i="2"/>
  <c r="H44" i="2" s="1"/>
  <c r="I31" i="2"/>
  <c r="I44" i="2" s="1"/>
  <c r="J31" i="2"/>
  <c r="J44" i="2" s="1"/>
  <c r="K31" i="2"/>
  <c r="K44" i="2" s="1"/>
  <c r="D32" i="2"/>
  <c r="D45" i="2" s="1"/>
  <c r="E32" i="2"/>
  <c r="E45" i="2" s="1"/>
  <c r="F32" i="2"/>
  <c r="F45" i="2" s="1"/>
  <c r="G32" i="2"/>
  <c r="G45" i="2" s="1"/>
  <c r="H32" i="2"/>
  <c r="H45" i="2" s="1"/>
  <c r="I32" i="2"/>
  <c r="I45" i="2" s="1"/>
  <c r="J32" i="2"/>
  <c r="J45" i="2" s="1"/>
  <c r="K32" i="2"/>
  <c r="K45" i="2" s="1"/>
  <c r="D33" i="2"/>
  <c r="D46" i="2" s="1"/>
  <c r="E33" i="2"/>
  <c r="E46" i="2" s="1"/>
  <c r="F33" i="2"/>
  <c r="F46" i="2" s="1"/>
  <c r="G33" i="2"/>
  <c r="G46" i="2" s="1"/>
  <c r="H33" i="2"/>
  <c r="H46" i="2" s="1"/>
  <c r="I33" i="2"/>
  <c r="I46" i="2" s="1"/>
  <c r="J33" i="2"/>
  <c r="J46" i="2" s="1"/>
  <c r="K33" i="2"/>
  <c r="K46" i="2" s="1"/>
  <c r="D34" i="2"/>
  <c r="D47" i="2" s="1"/>
  <c r="E34" i="2"/>
  <c r="E47" i="2" s="1"/>
  <c r="F34" i="2"/>
  <c r="F47" i="2" s="1"/>
  <c r="G34" i="2"/>
  <c r="G47" i="2" s="1"/>
  <c r="H34" i="2"/>
  <c r="H47" i="2" s="1"/>
  <c r="I34" i="2"/>
  <c r="I47" i="2" s="1"/>
  <c r="J34" i="2"/>
  <c r="J47" i="2" s="1"/>
  <c r="K34" i="2"/>
  <c r="K47" i="2" s="1"/>
  <c r="C32" i="2"/>
  <c r="C45" i="2" s="1"/>
  <c r="C33" i="2"/>
  <c r="C46" i="2" s="1"/>
  <c r="C34" i="2"/>
  <c r="C47" i="2" s="1"/>
  <c r="C31" i="2"/>
  <c r="C44" i="2" s="1"/>
  <c r="B59" i="3" l="1"/>
  <c r="B60" i="3" s="1"/>
  <c r="C46" i="3"/>
  <c r="C45" i="3"/>
  <c r="C44" i="3"/>
  <c r="B44" i="3"/>
  <c r="B45" i="3"/>
  <c r="C43" i="3"/>
  <c r="B46" i="3"/>
  <c r="B43" i="3"/>
  <c r="B47" i="3" l="1"/>
  <c r="B48" i="3" s="1"/>
  <c r="C47" i="3"/>
  <c r="C49" i="3" s="1"/>
  <c r="C50" i="3" l="1"/>
  <c r="C51" i="3" s="1"/>
  <c r="B50" i="3"/>
  <c r="B62" i="3"/>
  <c r="B63" i="3" s="1"/>
  <c r="C53" i="3"/>
  <c r="C59" i="3" l="1"/>
  <c r="C61" i="3" s="1"/>
  <c r="B69" i="3"/>
  <c r="B51" i="3"/>
  <c r="B65" i="3" s="1"/>
  <c r="C62" i="3" l="1"/>
  <c r="B70" i="3"/>
  <c r="B72" i="3" l="1"/>
  <c r="C63" i="3"/>
  <c r="B73" i="3" s="1"/>
  <c r="C65" i="3" l="1"/>
  <c r="B75" i="3" s="1"/>
</calcChain>
</file>

<file path=xl/sharedStrings.xml><?xml version="1.0" encoding="utf-8"?>
<sst xmlns="http://schemas.openxmlformats.org/spreadsheetml/2006/main" count="1523" uniqueCount="261">
  <si>
    <t>Georgia Department of Early Care and Learning</t>
  </si>
  <si>
    <t>CAPS and Quality Rated Payment Estimator 2024</t>
  </si>
  <si>
    <t>INSTRUCTIONS</t>
  </si>
  <si>
    <t>Enter your 5-Digit ZIP Code:</t>
  </si>
  <si>
    <t>Select your provider type:</t>
  </si>
  <si>
    <t>&lt;SELECT PROVIDER TYPE&gt;</t>
  </si>
  <si>
    <t>CAPS ENROLLMENT: School Year</t>
  </si>
  <si>
    <r>
      <t xml:space="preserve">Enter the number of </t>
    </r>
    <r>
      <rPr>
        <b/>
        <u/>
        <sz val="12"/>
        <color rgb="FFFF0000"/>
        <rFont val="Garamond"/>
        <family val="1"/>
      </rPr>
      <t>CAPS-served children</t>
    </r>
    <r>
      <rPr>
        <b/>
        <sz val="12"/>
        <color theme="1"/>
        <rFont val="Garamond"/>
        <family val="1"/>
      </rPr>
      <t xml:space="preserve"> enrolled in Full-Time care per week DURING THE SCHOOL YEAR for each age group below:</t>
    </r>
  </si>
  <si>
    <t>Infant (birth – 12 months)</t>
  </si>
  <si>
    <t>Toddler (1 – 2 years)</t>
  </si>
  <si>
    <t>Preschool (3 – 5 years)</t>
  </si>
  <si>
    <t>School age (6 years &amp; older)</t>
  </si>
  <si>
    <t>N/A</t>
  </si>
  <si>
    <r>
      <t>Enter the number of</t>
    </r>
    <r>
      <rPr>
        <b/>
        <sz val="12"/>
        <color rgb="FFFF0000"/>
        <rFont val="Garamond"/>
        <family val="1"/>
      </rPr>
      <t xml:space="preserve"> </t>
    </r>
    <r>
      <rPr>
        <b/>
        <u/>
        <sz val="12"/>
        <color rgb="FFFF0000"/>
        <rFont val="Garamond"/>
        <family val="1"/>
      </rPr>
      <t>CAPS-served children</t>
    </r>
    <r>
      <rPr>
        <b/>
        <sz val="12"/>
        <color theme="1"/>
        <rFont val="Garamond"/>
        <family val="1"/>
      </rPr>
      <t xml:space="preserve"> enrolled weekly in Before &amp; After school care:</t>
    </r>
  </si>
  <si>
    <t>CAPS ENROLLMENT: Summer and Holiday</t>
  </si>
  <si>
    <r>
      <t xml:space="preserve">Enter the number of </t>
    </r>
    <r>
      <rPr>
        <b/>
        <u/>
        <sz val="12"/>
        <color rgb="FFFF0000"/>
        <rFont val="Garamond"/>
        <family val="1"/>
      </rPr>
      <t>CAPS-served children</t>
    </r>
    <r>
      <rPr>
        <b/>
        <sz val="12"/>
        <color theme="1"/>
        <rFont val="Garamond"/>
        <family val="1"/>
      </rPr>
      <t xml:space="preserve"> enrolled in Full-Time care per week DURING THE SUMMER for each age group below:</t>
    </r>
  </si>
  <si>
    <t>QUALITY RATING</t>
  </si>
  <si>
    <t>Select your current Quality Rated Status:</t>
  </si>
  <si>
    <t>&lt;SELECT QUALITY RATED STATUS&gt;</t>
  </si>
  <si>
    <r>
      <t xml:space="preserve">Provisional and Probationary Status cannot select 1-, 2-, or 3- Star as their star level. </t>
    </r>
    <r>
      <rPr>
        <u/>
        <sz val="12"/>
        <color theme="1"/>
        <rFont val="Garamond"/>
        <family val="1"/>
      </rPr>
      <t>Enter "Yes" to acknowledge</t>
    </r>
    <r>
      <rPr>
        <sz val="12"/>
        <color theme="1"/>
        <rFont val="Garamond"/>
        <family val="1"/>
      </rPr>
      <t xml:space="preserve">. </t>
    </r>
  </si>
  <si>
    <t>Enter your current Quality Rated Star Level:</t>
  </si>
  <si>
    <t>&lt;SELECT QUALITY RATED STAR LEVEL&gt;</t>
  </si>
  <si>
    <t>ELIGIBLE STAFF</t>
  </si>
  <si>
    <r>
      <rPr>
        <b/>
        <sz val="12"/>
        <color rgb="FF000000"/>
        <rFont val="Garamond"/>
      </rPr>
      <t xml:space="preserve">Enter the total number of </t>
    </r>
    <r>
      <rPr>
        <b/>
        <u/>
        <sz val="12"/>
        <color rgb="FFFF0000"/>
        <rFont val="Garamond"/>
      </rPr>
      <t>eligible staff</t>
    </r>
    <r>
      <rPr>
        <b/>
        <sz val="12"/>
        <color rgb="FF000000"/>
        <rFont val="Garamond"/>
      </rPr>
      <t xml:space="preserve"> employed at your business.
</t>
    </r>
    <r>
      <rPr>
        <sz val="12"/>
        <color rgb="FF000000"/>
        <rFont val="Garamond"/>
      </rPr>
      <t>Eligible staff include family child care learning home administrators and assistants, child care center (includes Exempt) directors/administrators and assistant directors/administrators, lead and asssistant teachers, classroom floaters, and program support staff such as cooks, bus drivers, and custodians, etc. (includes school-age only programs).</t>
    </r>
  </si>
  <si>
    <t>STATE MAXIMUM REIMBURSEMENT RATES AND QUALITY PERCENTAGES</t>
  </si>
  <si>
    <t>County</t>
  </si>
  <si>
    <t>Zone</t>
  </si>
  <si>
    <t>Full-Time</t>
  </si>
  <si>
    <t>Before and After School Care</t>
  </si>
  <si>
    <t>Quality Rated Tiered Reimbursement Weekly Payment Percentage</t>
  </si>
  <si>
    <t>Commitment to Quality (C2Q) Quarterly Payment Percentage</t>
  </si>
  <si>
    <t>ESTIMATED PAYMENTS: School Year (assumes 37 weeks)</t>
  </si>
  <si>
    <t>CAPS Estimated Reimbursement</t>
  </si>
  <si>
    <t>Quality Rated Tiered Reimbursement (per week)</t>
  </si>
  <si>
    <t>Commitment to Quality (C2Q) Payment (per quarter)</t>
  </si>
  <si>
    <t>Total WEEKLY Payment</t>
  </si>
  <si>
    <t>Total SCHOOL YEAR Payment</t>
  </si>
  <si>
    <t>ESTIMATED PAYMENTS: Summer and Holiday (assumes 15 weeks)</t>
  </si>
  <si>
    <t>Total SUMMER Payment</t>
  </si>
  <si>
    <t>ESTIMATED PAYMENTS: Annual</t>
  </si>
  <si>
    <t>Total ANNUAL Payment</t>
  </si>
  <si>
    <t xml:space="preserve">The estimated differences in your weekly and quarterly payment totals are outlined below. As a reminder, weekly payments will no longer be quality payments - these will be paid separately on a quarterly basis. </t>
  </si>
  <si>
    <t>SCHOOL YEAR</t>
  </si>
  <si>
    <t xml:space="preserve">Estimated Change in Weekly Payments </t>
  </si>
  <si>
    <t>Estimated Difference in School Year Payments</t>
  </si>
  <si>
    <t>SUMMER/HOLIDAY</t>
  </si>
  <si>
    <t>Estimated Difference in Summer Payments</t>
  </si>
  <si>
    <t>ANNUAL</t>
  </si>
  <si>
    <t>Estimated Difference in Annual Payments</t>
  </si>
  <si>
    <t>QR Workforce Bonus (QRWB)</t>
  </si>
  <si>
    <t>Total Bonus</t>
  </si>
  <si>
    <t>COUNTY</t>
  </si>
  <si>
    <t>ZONE</t>
  </si>
  <si>
    <t>Appling</t>
  </si>
  <si>
    <t>Zone 3</t>
  </si>
  <si>
    <t>Atkinson</t>
  </si>
  <si>
    <t>Bacon</t>
  </si>
  <si>
    <t>Baker</t>
  </si>
  <si>
    <t>Baldwin</t>
  </si>
  <si>
    <t>Zone 2</t>
  </si>
  <si>
    <t>Banks</t>
  </si>
  <si>
    <t>Barrow</t>
  </si>
  <si>
    <t>Bartow</t>
  </si>
  <si>
    <t>Ben Hill</t>
  </si>
  <si>
    <t>Berrien</t>
  </si>
  <si>
    <t>Bibb</t>
  </si>
  <si>
    <t>Bleckley</t>
  </si>
  <si>
    <t>Brantley</t>
  </si>
  <si>
    <t>Brooks</t>
  </si>
  <si>
    <t>Bryan</t>
  </si>
  <si>
    <t>Bulloch</t>
  </si>
  <si>
    <t>Burke</t>
  </si>
  <si>
    <t>Butts</t>
  </si>
  <si>
    <t>Calhoun</t>
  </si>
  <si>
    <t>Camden</t>
  </si>
  <si>
    <t>Zone 1</t>
  </si>
  <si>
    <t>Candler</t>
  </si>
  <si>
    <t>Carroll</t>
  </si>
  <si>
    <t>Catoosa</t>
  </si>
  <si>
    <t>Charlton</t>
  </si>
  <si>
    <t>Chatham</t>
  </si>
  <si>
    <t>Chattahoochee</t>
  </si>
  <si>
    <t>Chattooga</t>
  </si>
  <si>
    <t>Cherokee</t>
  </si>
  <si>
    <t>Clarke</t>
  </si>
  <si>
    <t>Clay</t>
  </si>
  <si>
    <t>Clayton</t>
  </si>
  <si>
    <t>Clinch</t>
  </si>
  <si>
    <t>Cobb</t>
  </si>
  <si>
    <t>Coffee</t>
  </si>
  <si>
    <t>Colquitt</t>
  </si>
  <si>
    <t>Columbia</t>
  </si>
  <si>
    <t>Cook</t>
  </si>
  <si>
    <t>Coweta</t>
  </si>
  <si>
    <t>Crawford</t>
  </si>
  <si>
    <t>Crisp</t>
  </si>
  <si>
    <t>Dade</t>
  </si>
  <si>
    <t>Dawson</t>
  </si>
  <si>
    <t>Decatur</t>
  </si>
  <si>
    <t>DeKalb</t>
  </si>
  <si>
    <t>Dodge</t>
  </si>
  <si>
    <t>Dooly</t>
  </si>
  <si>
    <t>Dougherty</t>
  </si>
  <si>
    <t>Douglas</t>
  </si>
  <si>
    <t>Early</t>
  </si>
  <si>
    <t>Echols</t>
  </si>
  <si>
    <t>Effingham</t>
  </si>
  <si>
    <t>Elbert</t>
  </si>
  <si>
    <t>Emanuel</t>
  </si>
  <si>
    <t>Evans</t>
  </si>
  <si>
    <t>Fannin</t>
  </si>
  <si>
    <t>Fayette</t>
  </si>
  <si>
    <t>Floyd</t>
  </si>
  <si>
    <t>Forsyth</t>
  </si>
  <si>
    <t>Franklin</t>
  </si>
  <si>
    <t>Fulton</t>
  </si>
  <si>
    <t>Gilmer</t>
  </si>
  <si>
    <t>Glascock</t>
  </si>
  <si>
    <t>Glynn</t>
  </si>
  <si>
    <t>Gordon</t>
  </si>
  <si>
    <t>Grady</t>
  </si>
  <si>
    <t>Greene</t>
  </si>
  <si>
    <t>Gwinnett</t>
  </si>
  <si>
    <t>Habersham</t>
  </si>
  <si>
    <t>Hall</t>
  </si>
  <si>
    <t>Hancock</t>
  </si>
  <si>
    <t>Haralson</t>
  </si>
  <si>
    <t>Harris</t>
  </si>
  <si>
    <t>Hart</t>
  </si>
  <si>
    <t>Heard</t>
  </si>
  <si>
    <t>Henry</t>
  </si>
  <si>
    <t>Houston</t>
  </si>
  <si>
    <t>Irwin</t>
  </si>
  <si>
    <t>Jackson</t>
  </si>
  <si>
    <t>Jasper</t>
  </si>
  <si>
    <t>Jeff Davis</t>
  </si>
  <si>
    <t>Jefferson</t>
  </si>
  <si>
    <t>Jenkins</t>
  </si>
  <si>
    <t>Johnson</t>
  </si>
  <si>
    <t>Jones</t>
  </si>
  <si>
    <t>Lamar</t>
  </si>
  <si>
    <t>Lanier</t>
  </si>
  <si>
    <t>Laurens</t>
  </si>
  <si>
    <t>Lee</t>
  </si>
  <si>
    <t>Liberty</t>
  </si>
  <si>
    <t>Lincoln</t>
  </si>
  <si>
    <t>Long</t>
  </si>
  <si>
    <t>Lowndes</t>
  </si>
  <si>
    <t>Lumpkin</t>
  </si>
  <si>
    <t>Macon</t>
  </si>
  <si>
    <t>Madison</t>
  </si>
  <si>
    <t>Marion</t>
  </si>
  <si>
    <t>McDuffie</t>
  </si>
  <si>
    <t>McIntosh</t>
  </si>
  <si>
    <t>Meriwether</t>
  </si>
  <si>
    <t>Miller</t>
  </si>
  <si>
    <t>Mitchell</t>
  </si>
  <si>
    <t>Monroe</t>
  </si>
  <si>
    <t>Montgomery</t>
  </si>
  <si>
    <t>Morgan</t>
  </si>
  <si>
    <t>Murray</t>
  </si>
  <si>
    <t>Muscogee</t>
  </si>
  <si>
    <t>Newton</t>
  </si>
  <si>
    <t>Oconee</t>
  </si>
  <si>
    <t>Oglethorpe</t>
  </si>
  <si>
    <t>Paulding</t>
  </si>
  <si>
    <t>Peach</t>
  </si>
  <si>
    <t>Pickens</t>
  </si>
  <si>
    <t>Pierce</t>
  </si>
  <si>
    <t>Pike</t>
  </si>
  <si>
    <t>Polk</t>
  </si>
  <si>
    <t>Pulaski</t>
  </si>
  <si>
    <t>Putnam</t>
  </si>
  <si>
    <t>Quitman</t>
  </si>
  <si>
    <t>Rabun</t>
  </si>
  <si>
    <t>Randolph</t>
  </si>
  <si>
    <t>Richmond</t>
  </si>
  <si>
    <t>Rockdale</t>
  </si>
  <si>
    <t>Schley</t>
  </si>
  <si>
    <t>Screven</t>
  </si>
  <si>
    <t>Seminole</t>
  </si>
  <si>
    <t>Spalding</t>
  </si>
  <si>
    <t>Stephens</t>
  </si>
  <si>
    <t>Stewart</t>
  </si>
  <si>
    <t>Sumter</t>
  </si>
  <si>
    <t>Talbot</t>
  </si>
  <si>
    <t>Taliaferro</t>
  </si>
  <si>
    <t>Tattnall</t>
  </si>
  <si>
    <t>Taylor</t>
  </si>
  <si>
    <t>Telfair</t>
  </si>
  <si>
    <t>Terrell</t>
  </si>
  <si>
    <t>Thomas</t>
  </si>
  <si>
    <t>Tift</t>
  </si>
  <si>
    <t>Toombs</t>
  </si>
  <si>
    <t>Towns</t>
  </si>
  <si>
    <t>Treutlen</t>
  </si>
  <si>
    <t>Troup</t>
  </si>
  <si>
    <t>Turner</t>
  </si>
  <si>
    <t>Twiggs</t>
  </si>
  <si>
    <t>Union</t>
  </si>
  <si>
    <t>Upson</t>
  </si>
  <si>
    <t>Walker</t>
  </si>
  <si>
    <t>Walton</t>
  </si>
  <si>
    <t>Ware</t>
  </si>
  <si>
    <t>Warren</t>
  </si>
  <si>
    <t>Washington</t>
  </si>
  <si>
    <t>Wayne</t>
  </si>
  <si>
    <t>Webster</t>
  </si>
  <si>
    <t>Wheeler</t>
  </si>
  <si>
    <t>White</t>
  </si>
  <si>
    <t>Whitfield</t>
  </si>
  <si>
    <t>Wilcox</t>
  </si>
  <si>
    <t>Wilkes</t>
  </si>
  <si>
    <t>Wilkinson</t>
  </si>
  <si>
    <t>Worth</t>
  </si>
  <si>
    <t>Child Care Center</t>
  </si>
  <si>
    <t>Family Child Care Home</t>
  </si>
  <si>
    <t>Informal Care Provider</t>
  </si>
  <si>
    <t>Exempt</t>
  </si>
  <si>
    <t>Star-Rated</t>
  </si>
  <si>
    <t>Probationary</t>
  </si>
  <si>
    <t>Provisional</t>
  </si>
  <si>
    <t>Tier Weekly Bonus</t>
  </si>
  <si>
    <t>Commitment to Quality Payment</t>
  </si>
  <si>
    <t>Not Star-Rated</t>
  </si>
  <si>
    <t>1-Star</t>
  </si>
  <si>
    <t>2-Star</t>
  </si>
  <si>
    <t>3-Star</t>
  </si>
  <si>
    <t>ZIP</t>
  </si>
  <si>
    <t>Cleburne</t>
  </si>
  <si>
    <t>Dekalb</t>
  </si>
  <si>
    <t>OLD</t>
  </si>
  <si>
    <t>Type of Care</t>
  </si>
  <si>
    <t>Center</t>
  </si>
  <si>
    <t>Family</t>
  </si>
  <si>
    <t>Informal</t>
  </si>
  <si>
    <t>BEFORE</t>
  </si>
  <si>
    <t>AFTER</t>
  </si>
  <si>
    <t>Full-time (per week)</t>
  </si>
  <si>
    <t>CZ1</t>
  </si>
  <si>
    <t>CZ2</t>
  </si>
  <si>
    <t>CZ3</t>
  </si>
  <si>
    <t>INFANT</t>
  </si>
  <si>
    <t>TODDLER</t>
  </si>
  <si>
    <t>PREK</t>
  </si>
  <si>
    <t>SCHOOL</t>
  </si>
  <si>
    <t>Part-time (per day)</t>
  </si>
  <si>
    <t>BEFORE AND AFTER</t>
  </si>
  <si>
    <t>All ages</t>
  </si>
  <si>
    <t>PART TIME</t>
  </si>
  <si>
    <t>Before and after school (per week)</t>
  </si>
  <si>
    <t>HZ1</t>
  </si>
  <si>
    <t>HZ2</t>
  </si>
  <si>
    <t>HZ3</t>
  </si>
  <si>
    <t>NEW</t>
  </si>
  <si>
    <t>IZ1</t>
  </si>
  <si>
    <t>IZ2</t>
  </si>
  <si>
    <t>IZ3</t>
  </si>
  <si>
    <t>DIFFERENCE</t>
  </si>
  <si>
    <t>% INCREASE</t>
  </si>
  <si>
    <r>
      <rPr>
        <b/>
        <sz val="12"/>
        <color rgb="FF000000"/>
        <rFont val="Garamond"/>
      </rPr>
      <t xml:space="preserve">Complete the </t>
    </r>
    <r>
      <rPr>
        <b/>
        <u/>
        <sz val="12"/>
        <color rgb="FF000000"/>
        <rFont val="Garamond"/>
      </rPr>
      <t>YELLOW</t>
    </r>
    <r>
      <rPr>
        <sz val="12"/>
        <color rgb="FF000000"/>
        <rFont val="Garamond"/>
      </rPr>
      <t xml:space="preserve"> </t>
    </r>
    <r>
      <rPr>
        <b/>
        <sz val="12"/>
        <color rgb="FF000000"/>
        <rFont val="Garamond"/>
      </rPr>
      <t xml:space="preserve">fields below to preview estimates of your anticipated changes in CAPS and Quality Rated rates. Rates provided are estimates to guide child care business owners in navigating the rate change transition and assume an average family fee of $11 per child. 
For more assistance, please see the Instruction Guide that accompanies this tool.
</t>
    </r>
    <r>
      <rPr>
        <b/>
        <u/>
        <sz val="12"/>
        <color rgb="FFFF0000"/>
        <rFont val="Garamond"/>
      </rPr>
      <t>The Payment Estimator Tool was developed to give providers an idea of how the CAPS and Quality Rated rate changes might affect their business. Providers should consider its calculations to be only estimates of future CAPS and Quality Rated payments. They should not rely on the results as a guarantee from DECAL of what those payments will be. Additionally, the tool cannot calculate and account for all of the unique enrollment situations individual programs might have or face in the future. For help with those circumstances, please contact the CAPS Provider Relations Team at CAPSProviderSupport@decal.ga.gov or 1-833-442-2277, or the Quality Rated Provider Help Desk at qualityrated@decal.ga.gov or 1-855-800-7747.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</si>
</sst>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_(&quot;$&quot;* #,##0_);_(&quot;$&quot;* \(#,##0\);_(&quot;$&quot;* &quot;-&quot;??_);_(@_)"/>
    <numFmt numFmtId="165" formatCode="00000"/>
    <numFmt numFmtId="166" formatCode="_([$$-409]* #,##0.00_);_([$$-409]* \(#,##0.00\);_([$$-409]* &quot;-&quot;??_);_(@_)"/>
  </numFmts>
  <fonts count="22"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theme="1"/>
      <name val="Garamond"/>
      <family val="1"/>
    </font>
    <font>
      <b/>
      <sz val="11"/>
      <color rgb="FF000000"/>
      <name val="Garamond"/>
      <family val="1"/>
    </font>
    <font>
      <sz val="11"/>
      <color theme="1"/>
      <name val="Times New Roman"/>
      <family val="1"/>
    </font>
    <font>
      <sz val="8"/>
      <name val="Aptos Narrow"/>
      <family val="2"/>
      <scheme val="minor"/>
    </font>
    <font>
      <sz val="11"/>
      <color theme="4" tint="-0.249977111117893"/>
      <name val="Aptos Narrow"/>
      <family val="2"/>
      <scheme val="minor"/>
    </font>
    <font>
      <b/>
      <sz val="16"/>
      <color theme="1"/>
      <name val="Garamond"/>
      <family val="1"/>
    </font>
    <font>
      <b/>
      <sz val="20"/>
      <color theme="0"/>
      <name val="Garamond"/>
      <family val="1"/>
    </font>
    <font>
      <b/>
      <sz val="12"/>
      <color theme="1"/>
      <name val="Garamond"/>
      <family val="1"/>
    </font>
    <font>
      <sz val="12"/>
      <color theme="1"/>
      <name val="Aptos Narrow"/>
      <family val="2"/>
      <scheme val="minor"/>
    </font>
    <font>
      <b/>
      <u/>
      <sz val="12"/>
      <color rgb="FFFF0000"/>
      <name val="Garamond"/>
      <family val="1"/>
    </font>
    <font>
      <b/>
      <sz val="12"/>
      <color rgb="FFFF0000"/>
      <name val="Garamond"/>
      <family val="1"/>
    </font>
    <font>
      <b/>
      <sz val="12"/>
      <color theme="1"/>
      <name val="Aptos Narrow"/>
      <family val="2"/>
      <scheme val="minor"/>
    </font>
    <font>
      <sz val="12"/>
      <color theme="1"/>
      <name val="Garamond"/>
      <family val="1"/>
    </font>
    <font>
      <u/>
      <sz val="12"/>
      <color theme="1"/>
      <name val="Garamond"/>
      <family val="1"/>
    </font>
    <font>
      <b/>
      <sz val="12"/>
      <color rgb="FF000000"/>
      <name val="Garamond"/>
    </font>
    <font>
      <b/>
      <u/>
      <sz val="12"/>
      <color rgb="FFFF0000"/>
      <name val="Garamond"/>
    </font>
    <font>
      <b/>
      <sz val="12"/>
      <color theme="1"/>
      <name val="Garamond"/>
    </font>
    <font>
      <b/>
      <u/>
      <sz val="12"/>
      <color rgb="FF000000"/>
      <name val="Garamond"/>
    </font>
    <font>
      <sz val="12"/>
      <color rgb="FF000000"/>
      <name val="Garamond"/>
    </font>
  </fonts>
  <fills count="18">
    <fill>
      <patternFill patternType="none"/>
    </fill>
    <fill>
      <patternFill patternType="gray125"/>
    </fill>
    <fill>
      <patternFill patternType="solid">
        <fgColor rgb="FFD4E3EF"/>
        <bgColor indexed="64"/>
      </patternFill>
    </fill>
    <fill>
      <patternFill patternType="solid">
        <fgColor rgb="FFD9D9D9"/>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bgColor indexed="64"/>
      </patternFill>
    </fill>
    <fill>
      <patternFill patternType="solid">
        <fgColor rgb="FFFFC000"/>
        <bgColor indexed="64"/>
      </patternFill>
    </fill>
    <fill>
      <patternFill patternType="solid">
        <fgColor rgb="FFFFDE75"/>
        <bgColor indexed="64"/>
      </patternFill>
    </fill>
    <fill>
      <patternFill patternType="solid">
        <fgColor theme="9" tint="-0.249977111117893"/>
        <bgColor indexed="64"/>
      </patternFill>
    </fill>
    <fill>
      <patternFill patternType="solid">
        <fgColor theme="2" tint="-9.9978637043366805E-2"/>
        <bgColor indexed="64"/>
      </patternFill>
    </fill>
  </fills>
  <borders count="23">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double">
        <color rgb="FF000000"/>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right/>
      <top/>
      <bottom style="double">
        <color rgb="FF000000"/>
      </bottom>
      <diagonal/>
    </border>
    <border>
      <left style="medium">
        <color rgb="FF000000"/>
      </left>
      <right style="medium">
        <color rgb="FF000000"/>
      </right>
      <top/>
      <bottom style="medium">
        <color rgb="FFBEBEBE"/>
      </bottom>
      <diagonal/>
    </border>
    <border>
      <left/>
      <right/>
      <top/>
      <bottom style="medium">
        <color rgb="FFBEBEBE"/>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double">
        <color rgb="FF000000"/>
      </top>
      <bottom style="medium">
        <color rgb="FFBEBEBE"/>
      </bottom>
      <diagonal/>
    </border>
    <border>
      <left/>
      <right/>
      <top style="double">
        <color rgb="FF000000"/>
      </top>
      <bottom style="medium">
        <color rgb="FFBEBEBE"/>
      </bottom>
      <diagonal/>
    </border>
    <border>
      <left style="medium">
        <color rgb="FF000000"/>
      </left>
      <right/>
      <top/>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4" fillId="2" borderId="3" xfId="0" applyFont="1" applyFill="1" applyBorder="1" applyAlignment="1">
      <alignment horizontal="left" vertical="center" wrapText="1" indent="9"/>
    </xf>
    <xf numFmtId="0" fontId="4" fillId="2" borderId="8" xfId="0" applyFont="1" applyFill="1" applyBorder="1" applyAlignment="1">
      <alignment horizontal="center" vertical="center" wrapText="1"/>
    </xf>
    <xf numFmtId="0" fontId="4" fillId="3" borderId="9" xfId="0" applyFont="1" applyFill="1" applyBorder="1" applyAlignment="1">
      <alignment horizontal="left" vertical="center" wrapText="1"/>
    </xf>
    <xf numFmtId="0" fontId="3" fillId="0" borderId="9" xfId="0" applyFont="1" applyBorder="1" applyAlignment="1">
      <alignment horizontal="left" vertical="center" wrapText="1" indent="4"/>
    </xf>
    <xf numFmtId="6" fontId="3" fillId="0" borderId="10" xfId="0" applyNumberFormat="1" applyFont="1" applyBorder="1" applyAlignment="1">
      <alignment horizontal="center" vertical="center" wrapText="1"/>
    </xf>
    <xf numFmtId="0" fontId="3" fillId="0" borderId="11" xfId="0" applyFont="1" applyBorder="1" applyAlignment="1">
      <alignment horizontal="left" vertical="center" wrapText="1" indent="4"/>
    </xf>
    <xf numFmtId="6" fontId="3" fillId="0" borderId="0" xfId="0" applyNumberFormat="1" applyFont="1" applyAlignment="1">
      <alignment horizontal="center" vertical="center" wrapText="1"/>
    </xf>
    <xf numFmtId="0" fontId="4" fillId="3" borderId="2" xfId="0" applyFont="1" applyFill="1" applyBorder="1" applyAlignment="1">
      <alignment horizontal="left" vertical="center" wrapText="1"/>
    </xf>
    <xf numFmtId="6" fontId="3" fillId="0" borderId="6" xfId="0" applyNumberFormat="1" applyFont="1" applyBorder="1" applyAlignment="1">
      <alignment horizontal="center" vertical="center" wrapText="1"/>
    </xf>
    <xf numFmtId="164" fontId="3" fillId="0" borderId="10" xfId="1" applyNumberFormat="1" applyFont="1" applyBorder="1" applyAlignment="1">
      <alignment horizontal="center" vertical="center" wrapText="1"/>
    </xf>
    <xf numFmtId="164" fontId="3" fillId="0" borderId="0" xfId="1" applyNumberFormat="1" applyFont="1" applyAlignment="1">
      <alignment horizontal="center" vertical="center" wrapText="1"/>
    </xf>
    <xf numFmtId="164" fontId="5" fillId="3" borderId="0" xfId="1" applyNumberFormat="1" applyFont="1" applyFill="1" applyAlignment="1">
      <alignment horizontal="left" vertical="center" wrapText="1"/>
    </xf>
    <xf numFmtId="164" fontId="3" fillId="0" borderId="6" xfId="1" applyNumberFormat="1" applyFont="1" applyBorder="1" applyAlignment="1">
      <alignment horizontal="center" vertical="center" wrapText="1"/>
    </xf>
    <xf numFmtId="164" fontId="3" fillId="0" borderId="0" xfId="1" applyNumberFormat="1" applyFont="1" applyBorder="1" applyAlignment="1">
      <alignment horizontal="center" vertical="center" wrapText="1"/>
    </xf>
    <xf numFmtId="9" fontId="3" fillId="0" borderId="10" xfId="2" applyFont="1" applyBorder="1" applyAlignment="1">
      <alignment horizontal="center" vertical="center" wrapText="1"/>
    </xf>
    <xf numFmtId="9" fontId="3" fillId="0" borderId="0" xfId="2" applyFont="1" applyAlignment="1">
      <alignment horizontal="center" vertical="center" wrapText="1"/>
    </xf>
    <xf numFmtId="9" fontId="3" fillId="0" borderId="6" xfId="2" applyFont="1" applyBorder="1" applyAlignment="1">
      <alignment horizontal="center" vertical="center" wrapText="1"/>
    </xf>
    <xf numFmtId="0" fontId="2" fillId="0" borderId="0" xfId="0" applyFont="1"/>
    <xf numFmtId="0" fontId="3" fillId="0" borderId="0" xfId="0" applyFont="1"/>
    <xf numFmtId="165" fontId="0" fillId="0" borderId="0" xfId="0" applyNumberFormat="1"/>
    <xf numFmtId="0" fontId="0" fillId="8" borderId="0" xfId="0" applyFill="1"/>
    <xf numFmtId="0" fontId="7" fillId="9" borderId="0" xfId="0" applyFont="1" applyFill="1"/>
    <xf numFmtId="0" fontId="7" fillId="9" borderId="18" xfId="0" applyFont="1" applyFill="1" applyBorder="1"/>
    <xf numFmtId="0" fontId="0" fillId="0" borderId="19" xfId="0" applyBorder="1"/>
    <xf numFmtId="0" fontId="8" fillId="5" borderId="19" xfId="0" applyFont="1" applyFill="1" applyBorder="1" applyAlignment="1">
      <alignment horizontal="center"/>
    </xf>
    <xf numFmtId="0" fontId="2" fillId="0" borderId="19" xfId="0" applyFont="1" applyBorder="1"/>
    <xf numFmtId="6" fontId="3" fillId="0" borderId="19" xfId="0" applyNumberFormat="1" applyFont="1" applyBorder="1" applyAlignment="1">
      <alignment horizontal="center" vertical="center" wrapText="1"/>
    </xf>
    <xf numFmtId="164" fontId="3" fillId="0" borderId="19" xfId="1" applyNumberFormat="1"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left" vertical="center" wrapText="1"/>
    </xf>
    <xf numFmtId="164" fontId="3" fillId="0" borderId="0" xfId="1" applyNumberFormat="1" applyFont="1" applyFill="1" applyBorder="1" applyAlignment="1">
      <alignment horizontal="center" vertical="center" wrapText="1"/>
    </xf>
    <xf numFmtId="164" fontId="3" fillId="0" borderId="0" xfId="1" applyNumberFormat="1" applyFont="1" applyFill="1" applyAlignment="1">
      <alignment horizontal="center" vertical="center" wrapText="1"/>
    </xf>
    <xf numFmtId="164" fontId="5" fillId="0" borderId="0" xfId="1" applyNumberFormat="1" applyFont="1" applyFill="1" applyAlignment="1">
      <alignment horizontal="left" vertical="center" wrapText="1"/>
    </xf>
    <xf numFmtId="9" fontId="3" fillId="0" borderId="0" xfId="2" applyFont="1" applyFill="1" applyBorder="1" applyAlignment="1">
      <alignment horizontal="center" vertical="center" wrapText="1"/>
    </xf>
    <xf numFmtId="9" fontId="3" fillId="0" borderId="0" xfId="2" applyFont="1" applyFill="1" applyAlignment="1">
      <alignment horizontal="center" vertical="center" wrapText="1"/>
    </xf>
    <xf numFmtId="9" fontId="0" fillId="0" borderId="0" xfId="0" applyNumberFormat="1"/>
    <xf numFmtId="44" fontId="0" fillId="0" borderId="0" xfId="0" applyNumberFormat="1"/>
    <xf numFmtId="0" fontId="9" fillId="13" borderId="19" xfId="0" applyFont="1" applyFill="1" applyBorder="1" applyAlignment="1">
      <alignment horizontal="center" vertical="center"/>
    </xf>
    <xf numFmtId="0" fontId="10" fillId="0" borderId="19" xfId="0" applyFont="1" applyBorder="1"/>
    <xf numFmtId="0" fontId="10" fillId="0" borderId="19" xfId="0" applyFont="1" applyBorder="1" applyAlignment="1">
      <alignment wrapText="1"/>
    </xf>
    <xf numFmtId="0" fontId="10" fillId="0" borderId="19" xfId="0" applyFont="1" applyBorder="1" applyAlignment="1">
      <alignment horizontal="left" vertical="center" wrapText="1" indent="4"/>
    </xf>
    <xf numFmtId="0" fontId="10" fillId="5" borderId="19" xfId="0" applyFont="1" applyFill="1" applyBorder="1" applyAlignment="1">
      <alignment horizontal="center"/>
    </xf>
    <xf numFmtId="0" fontId="14" fillId="5" borderId="19" xfId="0" applyFont="1" applyFill="1" applyBorder="1"/>
    <xf numFmtId="0" fontId="10" fillId="7" borderId="19" xfId="0" applyFont="1" applyFill="1" applyBorder="1"/>
    <xf numFmtId="0" fontId="11" fillId="7" borderId="19" xfId="0" applyFont="1" applyFill="1" applyBorder="1"/>
    <xf numFmtId="0" fontId="10" fillId="7" borderId="19" xfId="0" applyFont="1" applyFill="1" applyBorder="1" applyAlignment="1">
      <alignment horizontal="left" vertical="center" wrapText="1" indent="4"/>
    </xf>
    <xf numFmtId="44" fontId="11" fillId="7" borderId="19" xfId="1" applyFont="1" applyFill="1" applyBorder="1"/>
    <xf numFmtId="9" fontId="11" fillId="7" borderId="19" xfId="2" applyFont="1" applyFill="1" applyBorder="1" applyAlignment="1">
      <alignment wrapText="1"/>
    </xf>
    <xf numFmtId="9" fontId="11" fillId="7" borderId="19" xfId="2" applyFont="1" applyFill="1" applyBorder="1"/>
    <xf numFmtId="1" fontId="14" fillId="5" borderId="19" xfId="1" applyNumberFormat="1" applyFont="1" applyFill="1" applyBorder="1"/>
    <xf numFmtId="0" fontId="10" fillId="11" borderId="19" xfId="0" applyFont="1" applyFill="1" applyBorder="1"/>
    <xf numFmtId="44" fontId="11" fillId="11" borderId="19" xfId="1" applyFont="1" applyFill="1" applyBorder="1"/>
    <xf numFmtId="0" fontId="10" fillId="11" borderId="19" xfId="0" applyFont="1" applyFill="1" applyBorder="1" applyAlignment="1">
      <alignment horizontal="left" vertical="center" wrapText="1" indent="4"/>
    </xf>
    <xf numFmtId="0" fontId="10" fillId="10" borderId="19" xfId="0" applyFont="1" applyFill="1" applyBorder="1"/>
    <xf numFmtId="44" fontId="11" fillId="10" borderId="19" xfId="1" applyFont="1" applyFill="1" applyBorder="1"/>
    <xf numFmtId="0" fontId="10" fillId="4" borderId="19" xfId="0" applyFont="1" applyFill="1" applyBorder="1"/>
    <xf numFmtId="44" fontId="11" fillId="4" borderId="19" xfId="1" applyFont="1" applyFill="1" applyBorder="1"/>
    <xf numFmtId="0" fontId="10" fillId="0" borderId="0" xfId="0" applyFont="1"/>
    <xf numFmtId="44" fontId="11" fillId="0" borderId="0" xfId="1" applyFont="1"/>
    <xf numFmtId="0" fontId="11" fillId="0" borderId="0" xfId="0" applyFont="1"/>
    <xf numFmtId="0" fontId="10" fillId="6" borderId="19" xfId="0" applyFont="1" applyFill="1" applyBorder="1"/>
    <xf numFmtId="0" fontId="10" fillId="15" borderId="19" xfId="0" applyFont="1" applyFill="1" applyBorder="1"/>
    <xf numFmtId="0" fontId="10" fillId="16" borderId="19" xfId="0" applyFont="1" applyFill="1" applyBorder="1"/>
    <xf numFmtId="0" fontId="7" fillId="0" borderId="0" xfId="0" applyFont="1"/>
    <xf numFmtId="166" fontId="11" fillId="10" borderId="19" xfId="1" applyNumberFormat="1" applyFont="1" applyFill="1" applyBorder="1"/>
    <xf numFmtId="0" fontId="15" fillId="0" borderId="19" xfId="0" applyFont="1" applyBorder="1" applyAlignment="1">
      <alignment wrapText="1"/>
    </xf>
    <xf numFmtId="0" fontId="5" fillId="3" borderId="0" xfId="0" applyFont="1" applyFill="1" applyAlignment="1">
      <alignment horizontal="left" vertical="center" wrapText="1"/>
    </xf>
    <xf numFmtId="0" fontId="5" fillId="3" borderId="16" xfId="0" applyFont="1" applyFill="1" applyBorder="1" applyAlignment="1">
      <alignment horizontal="left" vertical="center" wrapText="1"/>
    </xf>
    <xf numFmtId="0" fontId="4" fillId="2" borderId="0" xfId="0" applyFont="1" applyFill="1" applyAlignment="1">
      <alignment horizontal="center" vertical="center" wrapText="1"/>
    </xf>
    <xf numFmtId="0" fontId="19" fillId="0" borderId="19" xfId="0" applyFont="1" applyBorder="1" applyAlignment="1">
      <alignment vertical="center" wrapText="1"/>
    </xf>
    <xf numFmtId="44" fontId="11" fillId="6" borderId="19" xfId="1" applyFont="1" applyFill="1" applyBorder="1" applyAlignment="1"/>
    <xf numFmtId="44" fontId="11" fillId="15" borderId="19" xfId="1" applyFont="1" applyFill="1" applyBorder="1" applyAlignment="1"/>
    <xf numFmtId="0" fontId="10" fillId="12" borderId="20" xfId="0" applyFont="1" applyFill="1" applyBorder="1" applyAlignment="1">
      <alignment horizontal="center"/>
    </xf>
    <xf numFmtId="0" fontId="10" fillId="12" borderId="21" xfId="0" applyFont="1" applyFill="1" applyBorder="1" applyAlignment="1">
      <alignment horizontal="center"/>
    </xf>
    <xf numFmtId="0" fontId="10" fillId="12" borderId="22" xfId="0" applyFont="1" applyFill="1" applyBorder="1" applyAlignment="1">
      <alignment horizontal="center"/>
    </xf>
    <xf numFmtId="0" fontId="11" fillId="8" borderId="19" xfId="0" applyFont="1" applyFill="1" applyBorder="1" applyAlignment="1" applyProtection="1">
      <alignment horizontal="center"/>
      <protection locked="0"/>
    </xf>
    <xf numFmtId="0" fontId="11" fillId="17" borderId="20" xfId="0" applyFont="1" applyFill="1" applyBorder="1" applyAlignment="1" applyProtection="1">
      <alignment horizontal="center"/>
      <protection locked="0"/>
    </xf>
    <xf numFmtId="0" fontId="11" fillId="17" borderId="22" xfId="0" applyFont="1" applyFill="1" applyBorder="1" applyAlignment="1" applyProtection="1">
      <alignment horizontal="center"/>
      <protection locked="0"/>
    </xf>
    <xf numFmtId="44" fontId="11" fillId="16" borderId="19" xfId="1" applyFont="1" applyFill="1" applyBorder="1" applyAlignment="1"/>
    <xf numFmtId="0" fontId="10" fillId="0" borderId="20" xfId="0" applyFont="1" applyBorder="1" applyAlignment="1">
      <alignment wrapText="1"/>
    </xf>
    <xf numFmtId="0" fontId="10" fillId="0" borderId="21" xfId="0" applyFont="1" applyBorder="1" applyAlignment="1">
      <alignment wrapText="1"/>
    </xf>
    <xf numFmtId="0" fontId="10" fillId="0" borderId="22" xfId="0" applyFont="1" applyBorder="1" applyAlignment="1">
      <alignment wrapText="1"/>
    </xf>
    <xf numFmtId="0" fontId="0" fillId="0" borderId="19" xfId="0"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10" fillId="0" borderId="20" xfId="0" applyFont="1" applyBorder="1"/>
    <xf numFmtId="0" fontId="10" fillId="0" borderId="21" xfId="0" applyFont="1" applyBorder="1"/>
    <xf numFmtId="0" fontId="10" fillId="0" borderId="22" xfId="0" applyFont="1" applyBorder="1"/>
    <xf numFmtId="0" fontId="10" fillId="15" borderId="19" xfId="0" applyFont="1" applyFill="1" applyBorder="1" applyAlignment="1">
      <alignment vertical="center" wrapText="1"/>
    </xf>
    <xf numFmtId="0" fontId="10" fillId="0" borderId="19" xfId="0" applyFont="1" applyBorder="1" applyAlignment="1">
      <alignment horizontal="center"/>
    </xf>
    <xf numFmtId="0" fontId="19"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10" fillId="10" borderId="20" xfId="0" applyFont="1" applyFill="1" applyBorder="1" applyAlignment="1">
      <alignment horizontal="center"/>
    </xf>
    <xf numFmtId="0" fontId="10" fillId="10" borderId="21" xfId="0" applyFont="1" applyFill="1" applyBorder="1" applyAlignment="1">
      <alignment horizontal="center"/>
    </xf>
    <xf numFmtId="0" fontId="10" fillId="10" borderId="22" xfId="0" applyFont="1" applyFill="1" applyBorder="1" applyAlignment="1">
      <alignment horizontal="center"/>
    </xf>
    <xf numFmtId="0" fontId="11" fillId="7" borderId="19" xfId="0" applyFont="1" applyFill="1" applyBorder="1" applyAlignment="1">
      <alignment horizontal="center"/>
    </xf>
    <xf numFmtId="0" fontId="10" fillId="11" borderId="20" xfId="0" applyFont="1" applyFill="1" applyBorder="1" applyAlignment="1">
      <alignment horizontal="center" wrapText="1"/>
    </xf>
    <xf numFmtId="0" fontId="10" fillId="11" borderId="21" xfId="0" applyFont="1" applyFill="1" applyBorder="1" applyAlignment="1">
      <alignment horizontal="center" wrapText="1"/>
    </xf>
    <xf numFmtId="0" fontId="10" fillId="11" borderId="22" xfId="0" applyFont="1" applyFill="1" applyBorder="1" applyAlignment="1">
      <alignment horizontal="center" wrapText="1"/>
    </xf>
    <xf numFmtId="44" fontId="11" fillId="15" borderId="20" xfId="1" applyFont="1" applyFill="1" applyBorder="1" applyAlignment="1">
      <alignment horizontal="center"/>
    </xf>
    <xf numFmtId="44" fontId="11" fillId="15" borderId="22" xfId="1" applyFont="1" applyFill="1" applyBorder="1" applyAlignment="1">
      <alignment horizontal="center"/>
    </xf>
    <xf numFmtId="0" fontId="10" fillId="5" borderId="20" xfId="0" applyFont="1" applyFill="1" applyBorder="1" applyAlignment="1">
      <alignment horizontal="center"/>
    </xf>
    <xf numFmtId="0" fontId="10" fillId="5" borderId="21" xfId="0" applyFont="1" applyFill="1" applyBorder="1" applyAlignment="1">
      <alignment horizontal="center"/>
    </xf>
    <xf numFmtId="0" fontId="10" fillId="5" borderId="22" xfId="0" applyFont="1" applyFill="1" applyBorder="1" applyAlignment="1">
      <alignment horizontal="center"/>
    </xf>
    <xf numFmtId="0" fontId="10" fillId="14" borderId="19" xfId="0" applyFont="1" applyFill="1" applyBorder="1" applyAlignment="1">
      <alignment horizontal="center" vertical="center" wrapText="1"/>
    </xf>
    <xf numFmtId="0" fontId="10" fillId="14" borderId="19" xfId="0" applyFont="1" applyFill="1" applyBorder="1" applyAlignment="1">
      <alignment horizontal="center"/>
    </xf>
    <xf numFmtId="44" fontId="11" fillId="15" borderId="20" xfId="1" applyFont="1" applyFill="1" applyBorder="1" applyAlignment="1">
      <alignment horizontal="center" vertical="center" wrapText="1"/>
    </xf>
    <xf numFmtId="44" fontId="11" fillId="15" borderId="22" xfId="1" applyFont="1" applyFill="1" applyBorder="1" applyAlignment="1">
      <alignment horizontal="center" vertical="center" wrapText="1"/>
    </xf>
    <xf numFmtId="0" fontId="11" fillId="8" borderId="20" xfId="0" applyFont="1" applyFill="1" applyBorder="1" applyAlignment="1" applyProtection="1">
      <alignment horizontal="center"/>
      <protection locked="0"/>
    </xf>
    <xf numFmtId="0" fontId="11" fillId="8" borderId="22" xfId="0" applyFont="1" applyFill="1" applyBorder="1" applyAlignment="1" applyProtection="1">
      <alignment horizontal="center"/>
      <protection locked="0"/>
    </xf>
    <xf numFmtId="0" fontId="5" fillId="3" borderId="17" xfId="0" applyFont="1" applyFill="1" applyBorder="1" applyAlignment="1">
      <alignment horizontal="left" vertical="center" wrapText="1"/>
    </xf>
    <xf numFmtId="0" fontId="5" fillId="3" borderId="0" xfId="0" applyFont="1" applyFill="1" applyAlignment="1">
      <alignment horizontal="left" vertical="center" wrapText="1"/>
    </xf>
    <xf numFmtId="0" fontId="4" fillId="2" borderId="1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0" borderId="12" xfId="0" applyFont="1" applyBorder="1"/>
    <xf numFmtId="0" fontId="2" fillId="0" borderId="12" xfId="0" applyFont="1" applyBorder="1" applyAlignment="1">
      <alignment horizontal="center"/>
    </xf>
    <xf numFmtId="0" fontId="5" fillId="3" borderId="15"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4" fillId="2" borderId="0" xfId="0" applyFont="1" applyFill="1" applyAlignment="1">
      <alignment horizontal="center" vertical="center" wrapText="1"/>
    </xf>
    <xf numFmtId="0" fontId="2" fillId="0" borderId="0" xfId="0" applyFont="1" applyAlignment="1">
      <alignment horizontal="center"/>
    </xf>
  </cellXfs>
  <cellStyles count="3">
    <cellStyle name="Currency" xfId="1" builtinId="4"/>
    <cellStyle name="Normal" xfId="0" builtinId="0"/>
    <cellStyle name="Percent" xfId="2" builtinId="5"/>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00"/>
      <color rgb="FFFFDE75"/>
      <color rgb="FFFFD1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382905</xdr:colOff>
      <xdr:row>0</xdr:row>
      <xdr:rowOff>167640</xdr:rowOff>
    </xdr:from>
    <xdr:to>
      <xdr:col>2</xdr:col>
      <xdr:colOff>322829</xdr:colOff>
      <xdr:row>1</xdr:row>
      <xdr:rowOff>16383</xdr:rowOff>
    </xdr:to>
    <xdr:pic>
      <xdr:nvPicPr>
        <xdr:cNvPr id="2" name="Picture 1" descr="A picture containing drawing, food&#10;&#10;Description automatically generated">
          <a:extLst>
            <a:ext uri="{FF2B5EF4-FFF2-40B4-BE49-F238E27FC236}">
              <a16:creationId xmlns:a16="http://schemas.microsoft.com/office/drawing/2014/main" id="{4107226F-1C72-4698-89A7-179751011C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93080" y="167640"/>
          <a:ext cx="1133094" cy="10298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E4DFE-BED9-4BDA-9031-7A965F08F3D8}">
  <sheetPr codeName="Sheet1"/>
  <dimension ref="A1:E79"/>
  <sheetViews>
    <sheetView tabSelected="1" zoomScaleNormal="100" workbookViewId="0">
      <selection activeCell="G5" sqref="G5"/>
    </sheetView>
  </sheetViews>
  <sheetFormatPr defaultRowHeight="14.25" x14ac:dyDescent="0.45"/>
  <cols>
    <col min="1" max="1" width="85.73046875" style="21" customWidth="1"/>
    <col min="2" max="3" width="17.3984375" customWidth="1"/>
    <col min="4" max="4" width="11.59765625" bestFit="1" customWidth="1"/>
    <col min="5" max="5" width="13" customWidth="1"/>
  </cols>
  <sheetData>
    <row r="1" spans="1:3" ht="93" customHeight="1" x14ac:dyDescent="0.45">
      <c r="A1" s="40" t="s">
        <v>0</v>
      </c>
      <c r="B1" s="85"/>
      <c r="C1" s="85"/>
    </row>
    <row r="2" spans="1:3" ht="20.65" x14ac:dyDescent="0.6">
      <c r="A2" s="27" t="s">
        <v>1</v>
      </c>
      <c r="B2" s="85"/>
      <c r="C2" s="85"/>
    </row>
    <row r="3" spans="1:3" ht="20.65" x14ac:dyDescent="0.6">
      <c r="A3" s="86"/>
      <c r="B3" s="87"/>
      <c r="C3" s="87"/>
    </row>
    <row r="4" spans="1:3" ht="15.4" x14ac:dyDescent="0.45">
      <c r="A4" s="92" t="s">
        <v>2</v>
      </c>
      <c r="B4" s="92"/>
      <c r="C4" s="92"/>
    </row>
    <row r="5" spans="1:3" ht="174" customHeight="1" x14ac:dyDescent="0.45">
      <c r="A5" s="93" t="s">
        <v>260</v>
      </c>
      <c r="B5" s="94"/>
      <c r="C5" s="94"/>
    </row>
    <row r="6" spans="1:3" ht="15.6" customHeight="1" x14ac:dyDescent="0.45">
      <c r="A6" s="41" t="s">
        <v>3</v>
      </c>
      <c r="B6" s="85"/>
      <c r="C6" s="85"/>
    </row>
    <row r="7" spans="1:3" ht="15.75" x14ac:dyDescent="0.5">
      <c r="A7" s="41" t="s">
        <v>4</v>
      </c>
      <c r="B7" s="78" t="s">
        <v>5</v>
      </c>
      <c r="C7" s="78"/>
    </row>
    <row r="8" spans="1:3" ht="15.4" x14ac:dyDescent="0.45">
      <c r="A8" s="99" t="s">
        <v>6</v>
      </c>
      <c r="B8" s="100"/>
      <c r="C8" s="101"/>
    </row>
    <row r="9" spans="1:3" ht="34.15" customHeight="1" x14ac:dyDescent="0.45">
      <c r="A9" s="82" t="s">
        <v>7</v>
      </c>
      <c r="B9" s="83"/>
      <c r="C9" s="84"/>
    </row>
    <row r="10" spans="1:3" ht="17.45" customHeight="1" x14ac:dyDescent="0.5">
      <c r="A10" s="43" t="s">
        <v>8</v>
      </c>
      <c r="B10" s="78"/>
      <c r="C10" s="78"/>
    </row>
    <row r="11" spans="1:3" ht="17.45" customHeight="1" x14ac:dyDescent="0.5">
      <c r="A11" s="43" t="s">
        <v>9</v>
      </c>
      <c r="B11" s="78"/>
      <c r="C11" s="78"/>
    </row>
    <row r="12" spans="1:3" ht="17.45" customHeight="1" x14ac:dyDescent="0.5">
      <c r="A12" s="43" t="s">
        <v>10</v>
      </c>
      <c r="B12" s="78"/>
      <c r="C12" s="78"/>
    </row>
    <row r="13" spans="1:3" ht="17.45" customHeight="1" x14ac:dyDescent="0.5">
      <c r="A13" s="43" t="s">
        <v>11</v>
      </c>
      <c r="B13" s="79" t="s">
        <v>12</v>
      </c>
      <c r="C13" s="80"/>
    </row>
    <row r="14" spans="1:3" ht="32.25" customHeight="1" x14ac:dyDescent="0.5">
      <c r="A14" s="42" t="s">
        <v>13</v>
      </c>
      <c r="B14" s="78"/>
      <c r="C14" s="78"/>
    </row>
    <row r="15" spans="1:3" ht="15.4" x14ac:dyDescent="0.45">
      <c r="A15" s="99" t="s">
        <v>14</v>
      </c>
      <c r="B15" s="100"/>
      <c r="C15" s="101"/>
    </row>
    <row r="16" spans="1:3" ht="34.15" customHeight="1" x14ac:dyDescent="0.45">
      <c r="A16" s="82" t="s">
        <v>15</v>
      </c>
      <c r="B16" s="83"/>
      <c r="C16" s="84"/>
    </row>
    <row r="17" spans="1:3" ht="17.45" customHeight="1" x14ac:dyDescent="0.5">
      <c r="A17" s="43" t="s">
        <v>8</v>
      </c>
      <c r="B17" s="78"/>
      <c r="C17" s="78"/>
    </row>
    <row r="18" spans="1:3" ht="17.45" customHeight="1" x14ac:dyDescent="0.5">
      <c r="A18" s="43" t="s">
        <v>9</v>
      </c>
      <c r="B18" s="78"/>
      <c r="C18" s="78"/>
    </row>
    <row r="19" spans="1:3" ht="17.45" customHeight="1" x14ac:dyDescent="0.5">
      <c r="A19" s="43" t="s">
        <v>10</v>
      </c>
      <c r="B19" s="78"/>
      <c r="C19" s="78"/>
    </row>
    <row r="20" spans="1:3" ht="17.45" customHeight="1" x14ac:dyDescent="0.5">
      <c r="A20" s="43" t="s">
        <v>11</v>
      </c>
      <c r="B20" s="78"/>
      <c r="C20" s="78"/>
    </row>
    <row r="21" spans="1:3" ht="30.75" customHeight="1" x14ac:dyDescent="0.5">
      <c r="A21" s="42" t="s">
        <v>13</v>
      </c>
      <c r="B21" s="78"/>
      <c r="C21" s="78"/>
    </row>
    <row r="22" spans="1:3" ht="15.4" x14ac:dyDescent="0.45">
      <c r="A22" s="95" t="s">
        <v>16</v>
      </c>
      <c r="B22" s="96"/>
      <c r="C22" s="97"/>
    </row>
    <row r="23" spans="1:3" ht="15.75" x14ac:dyDescent="0.5">
      <c r="A23" s="41" t="s">
        <v>17</v>
      </c>
      <c r="B23" s="78" t="s">
        <v>18</v>
      </c>
      <c r="C23" s="78"/>
    </row>
    <row r="24" spans="1:3" ht="31.15" x14ac:dyDescent="0.5">
      <c r="A24" s="68" t="s">
        <v>19</v>
      </c>
      <c r="B24" s="111"/>
      <c r="C24" s="112"/>
    </row>
    <row r="25" spans="1:3" ht="15.75" x14ac:dyDescent="0.5">
      <c r="A25" s="41" t="s">
        <v>20</v>
      </c>
      <c r="B25" s="78" t="s">
        <v>21</v>
      </c>
      <c r="C25" s="78"/>
    </row>
    <row r="26" spans="1:3" ht="15.4" x14ac:dyDescent="0.45">
      <c r="A26" s="75" t="s">
        <v>22</v>
      </c>
      <c r="B26" s="76"/>
      <c r="C26" s="77"/>
    </row>
    <row r="27" spans="1:3" ht="88.5" customHeight="1" x14ac:dyDescent="0.5">
      <c r="A27" s="72" t="s">
        <v>23</v>
      </c>
      <c r="B27" s="78"/>
      <c r="C27" s="78"/>
    </row>
    <row r="28" spans="1:3" ht="15.4" x14ac:dyDescent="0.45">
      <c r="A28" s="88"/>
      <c r="B28" s="89"/>
      <c r="C28" s="90"/>
    </row>
    <row r="29" spans="1:3" ht="15.75" x14ac:dyDescent="0.5">
      <c r="A29" s="44" t="s">
        <v>24</v>
      </c>
      <c r="B29" s="45">
        <v>2019</v>
      </c>
      <c r="C29" s="45">
        <v>2024</v>
      </c>
    </row>
    <row r="30" spans="1:3" ht="15.75" x14ac:dyDescent="0.5">
      <c r="A30" s="46" t="s">
        <v>25</v>
      </c>
      <c r="B30" s="98" t="str">
        <f>IFERROR(VLOOKUP(B6,'ZIP List'!A1:C972,2,FALSE),"No Valid ZIP Entered")</f>
        <v>No Valid ZIP Entered</v>
      </c>
      <c r="C30" s="98"/>
    </row>
    <row r="31" spans="1:3" ht="18" customHeight="1" x14ac:dyDescent="0.5">
      <c r="A31" s="46" t="s">
        <v>26</v>
      </c>
      <c r="B31" s="98" t="str">
        <f>IFERROR(VLOOKUP(B6,'ZIP List'!A1:C972,3,FALSE),"No Valid ZIP Entered")</f>
        <v>No Valid ZIP Entered</v>
      </c>
      <c r="C31" s="98"/>
    </row>
    <row r="32" spans="1:3" ht="15.75" x14ac:dyDescent="0.5">
      <c r="A32" s="46" t="s">
        <v>27</v>
      </c>
      <c r="B32" s="47"/>
      <c r="C32" s="47"/>
    </row>
    <row r="33" spans="1:3" ht="15.75" x14ac:dyDescent="0.5">
      <c r="A33" s="48" t="s">
        <v>8</v>
      </c>
      <c r="B33" s="49" t="str">
        <f>IF(AND(B23="Star-Rated",OR(B25="Not Star-Rated",B25="&lt;SELECT QUALITY RATED STAR LEVEL&gt;")),"N/A",
IF(AND(OR(B23="Probationary",B23="Provisional",B23="&lt;SELECT QUALITY RATED STATUS&gt;"),OR(B25="1-Star",B25="2-Star",B25="3-Star")),"N/A",
IF(AND($B$31="Zone 1",$B$7="Child Care Center"),Rates!N5,
IF(AND($B$31="Zone 2",$B$7="Child Care Center"),Rates!O5,
IF(AND($B$31="Zone 3",$B$7="Child Care Center"),Rates!P5,
IF(AND($B$31="Zone 1",$B$7="Exempt"),Rates!N5,
IF(AND($B$31="Zone 2",$B$7="Exempt"),Rates!O5,
IF(AND($B$31="Zone 3",$B$7="Exempt"),Rates!P5,
IF(AND($B$31="Zone 1",$B$7="Family Child Care Home"),Rates!N12,
IF(AND($B$31="Zone 2",$B$7="Family Child Care Home"),Rates!O12,
IF(AND($B$31="Zone 3",$B$7="Family Child Care Home"),Rates!P12,
IF(AND($B$31="Zone 1",$B$7="Informal Care Provider"),Rates!N19,
IF(AND($B$31="Zone 2",$B$7="Informal Care Provider"),Rates!O19,
IF(AND($B$31="Zone 3",$B$7="Informal Care Provider"),Rates!P19,
""))))))))))))))</f>
        <v/>
      </c>
      <c r="C33" s="49" t="str">
        <f>IF(AND(B23="Star-Rated",OR(B25="Not Star-Rated",B25="&lt;SELECT QUALITY RATED STAR LEVEL&gt;")),"N/A",
IF(AND(OR(B23="Probationary",B23="Provisional",B23="&lt;SELECT QUALITY RATED STATUS&gt;"),OR(B25="1-Star",B25="2-Star",B25="3-Star")),"N/A",
IF(AND($B$31="Zone 1",$B$7="Child Care Center"),Rates!Q5,
IF(AND($B$31="Zone 2",$B$7="Child Care Center"),Rates!R5,
IF(AND($B$31="Zone 3",$B$7="Child Care Center"),Rates!S5,
IF(AND($B$31="Zone 1",$B$7="Exempt"),Rates!Q5,
IF(AND($B$31="Zone 2",$B$7="Exempt"),Rates!R5,
IF(AND($B$31="Zone 3",$B$7="Exempt"),Rates!S5,
IF(AND($B$31="Zone 1",$B$7="Family Child Care Home"),Rates!Q12,
IF(AND($B$31="Zone 2",$B$7="Family Child Care Home"),Rates!R12,
IF(AND($B$31="Zone 3",$B$7="Family Child Care Home"),Rates!S12,
IF(AND($B$31="Zone 1",$B$7="Informal Care Provider"),Rates!Q19,
IF(AND($B$31="Zone 2",$B$7="Informal Care Provider"),Rates!R19,
IF(AND($B$31="Zone 3",$B$7="Informal Care Provider"),Rates!S19,
""))))))))))))))</f>
        <v/>
      </c>
    </row>
    <row r="34" spans="1:3" ht="15.75" x14ac:dyDescent="0.5">
      <c r="A34" s="48" t="s">
        <v>9</v>
      </c>
      <c r="B34" s="49" t="str">
        <f>IF(AND(B23="Star-Rated",OR(B25="Not Star-Rated",B25="&lt;SELECT QUALITY RATED STAR LEVEL&gt;")),"N/A",
IF(AND(OR(B23="Probationary",B23="Provisional",B23="&lt;SELECT QUALITY RATED STATUS&gt;"),OR(B25="1-Star",B25="2-Star",B25="3-Star")),"N/A",
IF(AND($B$31="Zone 1",$B$7="Child Care Center"),Rates!N6,
IF(AND($B$31="Zone 2",$B$7="Child Care Center"),Rates!O6,
IF(AND($B$31="Zone 3",$B$7="Child Care Center"),Rates!P6,
IF(AND($B$31="Zone 1",$B$7="Exempt"),Rates!N6,
IF(AND($B$31="Zone 2",$B$7="Exempt"),Rates!O6,
IF(AND($B$31="Zone 3",$B$7="Exempt"),Rates!P6,
IF(AND($B$31="Zone 1",$B$7="Family Child Care Home"),Rates!N13,
IF(AND($B$31="Zone 2",$B$7="Family Child Care Home"),Rates!O13,
IF(AND($B$31="Zone 3",$B$7="Family Child Care Home"),Rates!P13,
IF(AND($B$31="Zone 1",$B$7="Informal Care Provider"),Rates!N20,
IF(AND($B$31="Zone 2",$B$7="Informal Care Provider"),Rates!O20,
IF(AND($B$31="Zone 3",$B$7="Informal Care Provider"),Rates!P20,
""))))))))))))))</f>
        <v/>
      </c>
      <c r="C34" s="49" t="str">
        <f>IF(AND(B23="Star-Rated",OR(B25="Not Star-Rated",B25="&lt;SELECT QUALITY RATED STAR LEVEL&gt;")),"N/A",
IF(AND(OR(B23="Probationary",B23="Provisional",B23="&lt;SELECT QUALITY RATED STATUS&gt;"),OR(B25="1-Star",B25="2-Star",B25="3-Star")),"N/A",
IF(AND($B$31="Zone 1",$B$7="Child Care Center"),Rates!Q6,
IF(AND($B$31="Zone 2",$B$7="Child Care Center"),Rates!R6,
IF(AND($B$31="Zone 3",$B$7="Child Care Center"),Rates!S6,
IF(AND($B$31="Zone 1",$B$7="Exempt"),Rates!Q6,
IF(AND($B$31="Zone 2",$B$7="Exempt"),Rates!R6,
IF(AND($B$31="Zone 3",$B$7="Exempt"),Rates!S6,
IF(AND($B$31="Zone 1",$B$7="Family Child Care Home"),Rates!Q13,
IF(AND($B$31="Zone 2",$B$7="Family Child Care Home"),Rates!R13,
IF(AND($B$31="Zone 3",$B$7="Family Child Care Home"),Rates!S13,
IF(AND($B$31="Zone 1",$B$7="Informal Care Provider"),Rates!Q20,
IF(AND($B$31="Zone 2",$B$7="Informal Care Provider"),Rates!R20,
IF(AND($B$31="Zone 3",$B$7="Informal Care Provider"),Rates!S20,
""))))))))))))))</f>
        <v/>
      </c>
    </row>
    <row r="35" spans="1:3" ht="15.75" x14ac:dyDescent="0.5">
      <c r="A35" s="48" t="s">
        <v>10</v>
      </c>
      <c r="B35" s="49" t="str">
        <f>IF(AND(B23="Star-Rated",OR(B25="Not Star-Rated",B25="&lt;SELECT QUALITY RATED STAR LEVEL&gt;")),"N/A",
IF(AND(OR(B23="Probationary",B23="Provisional",B23="&lt;SELECT QUALITY RATED STATUS&gt;"),OR(B25="1-Star",B25="2-Star",B25="3-Star")),"N/A",
IF(AND($B$31="Zone 1",$B$7="Child Care Center"),Rates!N7,
IF(AND($B$31="Zone 2",$B$7="Child Care Center"),Rates!O7,
IF(AND($B$31="Zone 3",$B$7="Child Care Center"),Rates!P7,
IF(AND($B$31="Zone 1",$B$7="Exempt"),Rates!N7,
IF(AND($B$31="Zone 2",$B$7="Exempt"),Rates!O7,
IF(AND($B$31="Zone 3",$B$7="Exempt"),Rates!P7,
IF(AND($B$31="Zone 1",$B$7="Family Child Care Home"),Rates!N14,
IF(AND($B$31="Zone 2",$B$7="Family Child Care Home"),Rates!O14,
IF(AND($B$31="Zone 3",$B$7="Family Child Care Home"),Rates!P14,
IF(AND($B$31="Zone 1",$B$7="Informal Care Provider"),Rates!N21,
IF(AND($B$31="Zone 2",$B$7="Informal Care Provider"),Rates!O21,
IF(AND($B$31="Zone 3",$B$7="Informal Care Provider"),Rates!P21,
""))))))))))))))</f>
        <v/>
      </c>
      <c r="C35" s="49" t="str">
        <f>IF(AND(B23="Star-Rated",OR(B25="Not Star-Rated",B25="&lt;SELECT QUALITY RATED STAR LEVEL&gt;")),"N/A",
IF(AND(OR(B23="Probationary",B23="Provisional",B23="&lt;SELECT QUALITY RATED STATUS&gt;"),OR(B25="1-Star",B25="2-Star",B25="3-Star")),"N/A",
IF(AND($B$31="Zone 1",$B$7="Child Care Center"),Rates!Q7,
IF(AND($B$31="Zone 2",$B$7="Child Care Center"),Rates!R7,
IF(AND($B$31="Zone 3",$B$7="Child Care Center"),Rates!S7,
IF(AND($B$31="Zone 1",$B$7="Exempt"),Rates!Q7,
IF(AND($B$31="Zone 2",$B$7="Exempt"),Rates!R7,
IF(AND($B$31="Zone 3",$B$7="Exempt"),Rates!S7,
IF(AND($B$31="Zone 1",$B$7="Family Child Care Home"),Rates!Q14,
IF(AND($B$31="Zone 2",$B$7="Family Child Care Home"),Rates!R14,
IF(AND($B$31="Zone 3",$B$7="Family Child Care Home"),Rates!S14,
IF(AND($B$31="Zone 1",$B$7="Informal Care Provider"),Rates!Q21,
IF(AND($B$31="Zone 2",$B$7="Informal Care Provider"),Rates!R21,
IF(AND($B$31="Zone 3",$B$7="Informal Care Provider"),Rates!S21,
""))))))))))))))</f>
        <v/>
      </c>
    </row>
    <row r="36" spans="1:3" ht="15.75" x14ac:dyDescent="0.5">
      <c r="A36" s="48" t="s">
        <v>11</v>
      </c>
      <c r="B36" s="49" t="str">
        <f>IF(AND(B23="Star-Rated",OR(B25="Not Star-Rated",B25="&lt;SELECT QUALITY RATED STAR LEVEL&gt;")),"N/A",
IF(AND(OR(B23="Probationary",B23="Provisional",B23="&lt;SELECT QUALITY RATED STATUS&gt;"),OR(B25="1-Star",B25="2-Star",B25="3-Star")),"N/A",
IF(AND($B$31="Zone 1",$B$7="Child Care Center"),Rates!N8,
IF(AND($B$31="Zone 2",$B$7="Child Care Center"),Rates!O8,
IF(AND($B$31="Zone 3",$B$7="Child Care Center"),Rates!P8,
IF(AND($B$31="Zone 1",$B$7="Exempt"),Rates!N8,
IF(AND($B$31="Zone 2",$B$7="Exempt"),Rates!O8,
IF(AND($B$31="Zone 3",$B$7="Exempt"),Rates!P8,
IF(AND($B$31="Zone 1",$B$7="Family Child Care Home"),Rates!N15,
IF(AND($B$31="Zone 2",$B$7="Family Child Care Home"),Rates!O15,
IF(AND($B$31="Zone 3",$B$7="Family Child Care Home"),Rates!P15,
IF(AND($B$31="Zone 1",$B$7="Informal Care Provider"),Rates!N22,
IF(AND($B$31="Zone 2",$B$7="Informal Care Provider"),Rates!O22,
IF(AND($B$31="Zone 3",$B$7="Informal Care Provider"),Rates!P22,
""))))))))))))))</f>
        <v/>
      </c>
      <c r="C36" s="49" t="str">
        <f>IF(AND(B23="Star-Rated",OR(B25="Not Star-Rated",B25="&lt;SELECT QUALITY RATED STAR LEVEL&gt;")),"N/A",
IF(AND(OR(B23="Probationary",B23="Provisional",B23="&lt;SELECT QUALITY RATED STATUS&gt;"),OR(B25="1-Star",B25="2-Star",B25="3-Star")),"N/A",
IF(AND($B$31="Zone 1",$B$7="Child Care Center"),Rates!Q8,
IF(AND($B$31="Zone 2",$B$7="Child Care Center"),Rates!R8,
IF(AND($B$31="Zone 3",$B$7="Child Care Center"),Rates!S8,
IF(AND($B$31="Zone 1",$B$7="Exempt"),Rates!Q8,
IF(AND($B$31="Zone 2",$B$7="Exempt"),Rates!R8,
IF(AND($B$31="Zone 3",$B$7="Exempt"),Rates!S8,
IF(AND($B$31="Zone 1",$B$7="Family Child Care Home"),Rates!Q15,
IF(AND($B$31="Zone 2",$B$7="Family Child Care Home"),Rates!R15,
IF(AND($B$31="Zone 3",$B$7="Family Child Care Home"),Rates!S15,
IF(AND($B$31="Zone 1",$B$7="Informal Care Provider"),Rates!Q22,
IF(AND($B$31="Zone 2",$B$7="Informal Care Provider"),Rates!R22,
IF(AND($B$31="Zone 3",$B$7="Informal Care Provider"),Rates!S22,
""))))))))))))))</f>
        <v/>
      </c>
    </row>
    <row r="37" spans="1:3" ht="15.75" x14ac:dyDescent="0.5">
      <c r="A37" s="46" t="s">
        <v>28</v>
      </c>
      <c r="B37" s="49" t="str">
        <f>IF(AND(B23="Star-Rated",OR(B25="Not Star-Rated",B25="&lt;SELECT QUALITY RATED STAR LEVEL&gt;")),"N/A",
IF(AND(OR(B23="Probationary",B23="Provisional",B23="&lt;SELECT QUALITY RATED STATUS&gt;"),OR(B25="1-Star",B25="2-Star",B25="3-Star")),"N/A",
IF(AND($B$31="Zone 1",$B$7="Child Care Center"),Rates!N9,
IF(AND($B$31="Zone 2",$B$7="Child Care Center"),Rates!O9,
IF(AND($B$31="Zone 3",$B$7="Child Care Center"),Rates!P9,
IF(AND($B$31="Zone 1",$B$7="Exempt"),Rates!N9,
IF(AND($B$31="Zone 2",$B$7="Exempt"),Rates!O9,
IF(AND($B$31="Zone 3",$B$7="Exempt"),Rates!P9,
IF(AND($B$31="Zone 1",$B$7="Family Child Care Home"),Rates!N16,
IF(AND($B$31="Zone 2",$B$7="Family Child Care Home"),Rates!O16,
IF(AND($B$31="Zone 3",$B$7="Family Child Care Home"),Rates!P16,
IF(AND($B$31="Zone 1",$B$7="Informal Care Provider"),Rates!N23,
IF(AND($B$31="Zone 2",$B$7="Informal Care Provider"),Rates!O23,
IF(AND($B$31="Zone 3",$B$7="Informal Care Provider"),Rates!P23,
""))))))))))))))</f>
        <v/>
      </c>
      <c r="C37" s="49" t="str">
        <f>IF(AND(B23="Star-Rated",OR(B25="Not Star-Rated",B25="&lt;SELECT QUALITY RATED STAR LEVEL&gt;")),"N/A",
IF(AND(OR(B23="Probationary",B23="Provisional",B23="&lt;SELECT QUALITY RATED STATUS&gt;"),OR(B25="1-Star",B25="2-Star",B25="3-Star")),"N/A",
IF(AND($B$31="Zone 1",$B$7="Child Care Center"),Rates!Q9,
IF(AND($B$31="Zone 2",$B$7="Child Care Center"),Rates!R9,
IF(AND($B$31="Zone 3",$B$7="Child Care Center"),Rates!S9,
IF(AND($B$31="Zone 1",$B$7="Exempt"),Rates!Q9,
IF(AND($B$31="Zone 2",$B$7="Exempt"),Rates!R9,
IF(AND($B$31="Zone 3",$B$7="Exempt"),Rates!S9,
IF(AND($B$31="Zone 1",$B$7="Family Child Care Home"),Rates!Q16,
IF(AND($B$31="Zone 2",$B$7="Family Child Care Home"),Rates!R16,
IF(AND($B$31="Zone 3",$B$7="Family Child Care Home"),Rates!S16,
IF(AND($B$31="Zone 1",$B$7="Informal Care Provider"),Rates!Q23,
IF(AND($B$31="Zone 2",$B$7="Informal Care Provider"),Rates!R23,
IF(AND($B$31="Zone 3",$B$7="Informal Care Provider"),Rates!S23,
""))))))))))))))</f>
        <v/>
      </c>
    </row>
    <row r="38" spans="1:3" ht="15.75" x14ac:dyDescent="0.5">
      <c r="A38" s="46" t="s">
        <v>29</v>
      </c>
      <c r="B38" s="50" t="str">
        <f>IF(OR($B$7="Exempt",$B$7="Informal Care Provider"),"N/A",
IF($B$25="&lt;SELECT QUALITY RATED STAR LEVEL&gt;","",
IF($B$25="Not Star-Rated","N/A",
IF($B$25="1-Star",Conditions!A14,
IF($B$25="2-Star",Conditions!A15,
IF($B$25="3-Star",Conditions!A16))))))</f>
        <v/>
      </c>
      <c r="C38" s="49" t="s">
        <v>12</v>
      </c>
    </row>
    <row r="39" spans="1:3" ht="15.75" x14ac:dyDescent="0.5">
      <c r="A39" s="46" t="s">
        <v>30</v>
      </c>
      <c r="B39" s="49" t="s">
        <v>12</v>
      </c>
      <c r="C39" s="51" t="str">
        <f>IF(OR($B$7="Exempt",$B$7="Informal Care Provider"),"N/A",
IF($B$25="&lt;SELECT QUALITY RATED STAR LEVEL&gt;","",
IF($B$25="Not Star-Rated","N/A",
IF($B$25="1-Star",Conditions!A19,
IF(AND($B$25="2-Star",B23="Provisional"),Conditions!A19,
IF(AND($B$25="2-Star",B23="Probationary"),Conditions!A19,
IF(AND($B$25="3-Star",B23="Provisional"),Conditions!A19,
IF(AND($B$25="3-Star",B23="Probationary"),Conditions!A19,
IF(AND($B$25="2-Star",B23="Star-Rated"),Conditions!A20,
IF(AND($B$25="3-Star",B23="Star-Rated"),Conditions!A21,
""))))))))))</f>
        <v/>
      </c>
    </row>
    <row r="40" spans="1:3" ht="20.45" customHeight="1" x14ac:dyDescent="0.45">
      <c r="A40" s="89"/>
      <c r="B40" s="89"/>
      <c r="C40" s="89"/>
    </row>
    <row r="41" spans="1:3" ht="15.75" x14ac:dyDescent="0.5">
      <c r="A41" s="44" t="s">
        <v>31</v>
      </c>
      <c r="B41" s="45">
        <v>2019</v>
      </c>
      <c r="C41" s="52">
        <v>2024</v>
      </c>
    </row>
    <row r="42" spans="1:3" ht="15.75" x14ac:dyDescent="0.5">
      <c r="A42" s="53" t="s">
        <v>27</v>
      </c>
      <c r="B42" s="54"/>
      <c r="C42" s="54" t="str">
        <f>IFERROR(SUM(#REF!*C38),"")</f>
        <v/>
      </c>
    </row>
    <row r="43" spans="1:3" ht="15.75" x14ac:dyDescent="0.5">
      <c r="A43" s="55" t="s">
        <v>8</v>
      </c>
      <c r="B43" s="54" t="str">
        <f>IFERROR(SUM(B10*B33),"")</f>
        <v/>
      </c>
      <c r="C43" s="54" t="str">
        <f>IFERROR(SUM(B10*C33),"")</f>
        <v/>
      </c>
    </row>
    <row r="44" spans="1:3" ht="15.75" x14ac:dyDescent="0.5">
      <c r="A44" s="55" t="s">
        <v>9</v>
      </c>
      <c r="B44" s="54" t="str">
        <f>IFERROR(SUM(B11*B34),"")</f>
        <v/>
      </c>
      <c r="C44" s="54" t="str">
        <f>IFERROR(SUM(B11*C34),"")</f>
        <v/>
      </c>
    </row>
    <row r="45" spans="1:3" ht="15.75" x14ac:dyDescent="0.5">
      <c r="A45" s="55" t="s">
        <v>10</v>
      </c>
      <c r="B45" s="54" t="str">
        <f>IFERROR(SUM(B12*B35),"")</f>
        <v/>
      </c>
      <c r="C45" s="54" t="str">
        <f>IFERROR(SUM(B12*C35),"")</f>
        <v/>
      </c>
    </row>
    <row r="46" spans="1:3" ht="15.75" x14ac:dyDescent="0.5">
      <c r="A46" s="53" t="s">
        <v>28</v>
      </c>
      <c r="B46" s="54" t="str">
        <f>IFERROR(SUM(B14*B37),"")</f>
        <v/>
      </c>
      <c r="C46" s="54" t="str">
        <f>IFERROR(SUM(B14*C37),"")</f>
        <v/>
      </c>
    </row>
    <row r="47" spans="1:3" ht="15.75" x14ac:dyDescent="0.5">
      <c r="A47" s="53" t="s">
        <v>32</v>
      </c>
      <c r="B47" s="54">
        <f>IFERROR(SUM(B43:B46),"")</f>
        <v>0</v>
      </c>
      <c r="C47" s="54">
        <f>IFERROR(SUM(C43:C46),"")</f>
        <v>0</v>
      </c>
    </row>
    <row r="48" spans="1:3" ht="15.75" x14ac:dyDescent="0.5">
      <c r="A48" s="56" t="s">
        <v>33</v>
      </c>
      <c r="B48" s="57" t="str">
        <f>IFERROR(SUM(B47-(SUM(B10:C14)*11))*B38,"0")</f>
        <v>0</v>
      </c>
      <c r="C48" s="57" t="s">
        <v>12</v>
      </c>
    </row>
    <row r="49" spans="1:5" ht="15.75" x14ac:dyDescent="0.5">
      <c r="A49" s="56" t="s">
        <v>34</v>
      </c>
      <c r="B49" s="57" t="s">
        <v>12</v>
      </c>
      <c r="C49" s="67" t="str">
        <f>IFERROR(SUM((C47-(SUM(B10:C14)*11))*C39*13),"0")</f>
        <v>0</v>
      </c>
      <c r="D49" s="39"/>
      <c r="E49" s="39"/>
    </row>
    <row r="50" spans="1:5" ht="15.75" x14ac:dyDescent="0.5">
      <c r="A50" s="58" t="s">
        <v>35</v>
      </c>
      <c r="B50" s="59">
        <f>IFERROR(SUM(B47:B48),"")</f>
        <v>0</v>
      </c>
      <c r="C50" s="59">
        <f>IFERROR(SUM(C47,C49/13),"")</f>
        <v>0</v>
      </c>
    </row>
    <row r="51" spans="1:5" ht="15.75" x14ac:dyDescent="0.5">
      <c r="A51" s="58" t="s">
        <v>36</v>
      </c>
      <c r="B51" s="59">
        <f>SUM(B50*37)</f>
        <v>0</v>
      </c>
      <c r="C51" s="59">
        <f>SUM(C50*37)</f>
        <v>0</v>
      </c>
      <c r="D51" s="39"/>
      <c r="E51" s="39"/>
    </row>
    <row r="52" spans="1:5" ht="15.75" x14ac:dyDescent="0.5">
      <c r="A52" s="44" t="s">
        <v>37</v>
      </c>
      <c r="B52" s="45">
        <v>2019</v>
      </c>
      <c r="C52" s="52">
        <v>2024</v>
      </c>
    </row>
    <row r="53" spans="1:5" ht="15.75" x14ac:dyDescent="0.5">
      <c r="A53" s="53" t="s">
        <v>27</v>
      </c>
      <c r="B53" s="54"/>
      <c r="C53" s="54" t="str">
        <f>IFERROR(SUM(#REF!*C47),"")</f>
        <v/>
      </c>
      <c r="E53" s="39"/>
    </row>
    <row r="54" spans="1:5" ht="15.75" x14ac:dyDescent="0.5">
      <c r="A54" s="55" t="s">
        <v>8</v>
      </c>
      <c r="B54" s="54" t="str">
        <f>IFERROR(SUM(B17*B33),"")</f>
        <v/>
      </c>
      <c r="C54" s="54" t="str">
        <f>IFERROR(SUM(B17*C33),"")</f>
        <v/>
      </c>
    </row>
    <row r="55" spans="1:5" ht="15.75" x14ac:dyDescent="0.5">
      <c r="A55" s="55" t="s">
        <v>9</v>
      </c>
      <c r="B55" s="54" t="str">
        <f>IFERROR(SUM(B18*B34),"")</f>
        <v/>
      </c>
      <c r="C55" s="54" t="str">
        <f>IFERROR(SUM(B18*C34),"")</f>
        <v/>
      </c>
    </row>
    <row r="56" spans="1:5" ht="15.75" x14ac:dyDescent="0.5">
      <c r="A56" s="55" t="s">
        <v>10</v>
      </c>
      <c r="B56" s="54" t="str">
        <f>IFERROR(SUM(B19*B35),"")</f>
        <v/>
      </c>
      <c r="C56" s="54" t="str">
        <f>IFERROR(SUM(B19*C35),"")</f>
        <v/>
      </c>
    </row>
    <row r="57" spans="1:5" ht="15.75" x14ac:dyDescent="0.5">
      <c r="A57" s="55" t="s">
        <v>11</v>
      </c>
      <c r="B57" s="54" t="str">
        <f>IFERROR(SUM(B20*B36),"")</f>
        <v/>
      </c>
      <c r="C57" s="54" t="str">
        <f>IFERROR(SUM(B20*C36),"")</f>
        <v/>
      </c>
    </row>
    <row r="58" spans="1:5" ht="15.75" x14ac:dyDescent="0.5">
      <c r="A58" s="53" t="s">
        <v>28</v>
      </c>
      <c r="B58" s="54" t="str">
        <f>IFERROR(SUM(B21*B37),"")</f>
        <v/>
      </c>
      <c r="C58" s="54" t="str">
        <f>IFERROR(SUM(B21*C37),"")</f>
        <v/>
      </c>
    </row>
    <row r="59" spans="1:5" ht="15.75" x14ac:dyDescent="0.5">
      <c r="A59" s="53" t="s">
        <v>32</v>
      </c>
      <c r="B59" s="54">
        <f>IFERROR(SUM(B53:B58),"")</f>
        <v>0</v>
      </c>
      <c r="C59" s="54">
        <f>IFERROR(SUM(C53:C58),"")</f>
        <v>0</v>
      </c>
    </row>
    <row r="60" spans="1:5" ht="15.75" x14ac:dyDescent="0.5">
      <c r="A60" s="56" t="s">
        <v>33</v>
      </c>
      <c r="B60" s="57" t="str">
        <f>IFERROR(SUM(B59-(SUM(B17:C21)*11))*B38,"0")</f>
        <v>0</v>
      </c>
      <c r="C60" s="57" t="s">
        <v>12</v>
      </c>
    </row>
    <row r="61" spans="1:5" ht="15.75" x14ac:dyDescent="0.5">
      <c r="A61" s="56" t="s">
        <v>34</v>
      </c>
      <c r="B61" s="57" t="s">
        <v>12</v>
      </c>
      <c r="C61" s="57" t="str">
        <f>IFERROR(SUM(C59-(SUM(B17:C21)*11))*C39*13,"0")</f>
        <v>0</v>
      </c>
    </row>
    <row r="62" spans="1:5" ht="15.75" x14ac:dyDescent="0.5">
      <c r="A62" s="58" t="s">
        <v>35</v>
      </c>
      <c r="B62" s="59">
        <f>IFERROR(SUM(B59:B60),"")</f>
        <v>0</v>
      </c>
      <c r="C62" s="59">
        <f>IFERROR(SUM(C59,C61/13),"")</f>
        <v>0</v>
      </c>
    </row>
    <row r="63" spans="1:5" ht="15.75" x14ac:dyDescent="0.5">
      <c r="A63" s="58" t="s">
        <v>38</v>
      </c>
      <c r="B63" s="59">
        <f>SUM(B62*15)</f>
        <v>0</v>
      </c>
      <c r="C63" s="59">
        <f>SUM(C62*15)</f>
        <v>0</v>
      </c>
      <c r="D63" s="39"/>
      <c r="E63" s="39"/>
    </row>
    <row r="64" spans="1:5" ht="15.4" x14ac:dyDescent="0.45">
      <c r="A64" s="104" t="s">
        <v>39</v>
      </c>
      <c r="B64" s="105"/>
      <c r="C64" s="106"/>
    </row>
    <row r="65" spans="1:3" ht="15.75" x14ac:dyDescent="0.5">
      <c r="A65" s="58" t="s">
        <v>40</v>
      </c>
      <c r="B65" s="59">
        <f>B51+B63</f>
        <v>0</v>
      </c>
      <c r="C65" s="59">
        <f>IFERROR(SUM(C51+C63),"")</f>
        <v>0</v>
      </c>
    </row>
    <row r="66" spans="1:3" ht="15.75" x14ac:dyDescent="0.5">
      <c r="A66" s="60"/>
      <c r="B66" s="61"/>
      <c r="C66" s="62"/>
    </row>
    <row r="67" spans="1:3" ht="40.9" customHeight="1" x14ac:dyDescent="0.45">
      <c r="A67" s="91" t="s">
        <v>41</v>
      </c>
      <c r="B67" s="91"/>
      <c r="C67" s="91"/>
    </row>
    <row r="68" spans="1:3" ht="15.4" x14ac:dyDescent="0.45">
      <c r="A68" s="107" t="s">
        <v>42</v>
      </c>
      <c r="B68" s="107"/>
      <c r="C68" s="107"/>
    </row>
    <row r="69" spans="1:3" ht="15.75" x14ac:dyDescent="0.45">
      <c r="A69" s="64" t="s">
        <v>43</v>
      </c>
      <c r="B69" s="109">
        <f>IFERROR(SUM(C50-B50),"")</f>
        <v>0</v>
      </c>
      <c r="C69" s="110"/>
    </row>
    <row r="70" spans="1:3" ht="15.75" x14ac:dyDescent="0.45">
      <c r="A70" s="64" t="s">
        <v>44</v>
      </c>
      <c r="B70" s="109">
        <f>IFERROR(SUM(C51-B51),"")</f>
        <v>0</v>
      </c>
      <c r="C70" s="110"/>
    </row>
    <row r="71" spans="1:3" ht="15.4" x14ac:dyDescent="0.45">
      <c r="A71" s="108" t="s">
        <v>45</v>
      </c>
      <c r="B71" s="108"/>
      <c r="C71" s="108"/>
    </row>
    <row r="72" spans="1:3" ht="15.75" x14ac:dyDescent="0.5">
      <c r="A72" s="64" t="s">
        <v>43</v>
      </c>
      <c r="B72" s="74">
        <f>IFERROR(SUM(C62-B62),"")</f>
        <v>0</v>
      </c>
      <c r="C72" s="74"/>
    </row>
    <row r="73" spans="1:3" ht="15.75" x14ac:dyDescent="0.5">
      <c r="A73" s="64" t="s">
        <v>46</v>
      </c>
      <c r="B73" s="74">
        <f>IFERROR(SUM(C63-B63),"")</f>
        <v>0</v>
      </c>
      <c r="C73" s="74"/>
    </row>
    <row r="74" spans="1:3" ht="15.4" x14ac:dyDescent="0.45">
      <c r="A74" s="108" t="s">
        <v>47</v>
      </c>
      <c r="B74" s="108"/>
      <c r="C74" s="108"/>
    </row>
    <row r="75" spans="1:3" ht="15.75" x14ac:dyDescent="0.5">
      <c r="A75" s="64" t="s">
        <v>48</v>
      </c>
      <c r="B75" s="102">
        <f>IFERROR(SUM(C65-B65),"")</f>
        <v>0</v>
      </c>
      <c r="C75" s="103"/>
    </row>
    <row r="76" spans="1:3" ht="15.75" x14ac:dyDescent="0.5">
      <c r="A76" s="60"/>
      <c r="B76" s="61"/>
      <c r="C76" s="62"/>
    </row>
    <row r="77" spans="1:3" ht="15.75" x14ac:dyDescent="0.5">
      <c r="A77" s="65" t="s">
        <v>49</v>
      </c>
      <c r="B77" s="81"/>
      <c r="C77" s="81"/>
    </row>
    <row r="78" spans="1:3" ht="15.75" x14ac:dyDescent="0.5">
      <c r="A78" s="63" t="s">
        <v>50</v>
      </c>
      <c r="B78" s="73" t="str">
        <f>IF(OR(B25="1-Star", B25="2-Star", B25="3-Star"), IF(B27="", "", B27*500), "")</f>
        <v/>
      </c>
      <c r="C78" s="73"/>
    </row>
    <row r="79" spans="1:3" ht="15.75" x14ac:dyDescent="0.5">
      <c r="A79" s="60"/>
      <c r="B79" s="62"/>
      <c r="C79" s="62"/>
    </row>
  </sheetData>
  <sheetProtection algorithmName="SHA-512" hashValue="8z7i+7eHGuo+ymHYYhVDIzIgc2mcJkYT4GvJjZ2jD39hKl4b0c+zO9PSTu/RGwvH0Ma7G5JFIgRIy4KGbsyj9A==" saltValue="FF3rBJpVSJD+U+Kh2APFmg==" spinCount="100000" sheet="1" objects="1" scenarios="1"/>
  <protectedRanges>
    <protectedRange sqref="B6:C6" name="Range1"/>
  </protectedRanges>
  <mergeCells count="42">
    <mergeCell ref="B20:C20"/>
    <mergeCell ref="B75:C75"/>
    <mergeCell ref="A64:C64"/>
    <mergeCell ref="B21:C21"/>
    <mergeCell ref="A68:C68"/>
    <mergeCell ref="A71:C71"/>
    <mergeCell ref="A74:C74"/>
    <mergeCell ref="B70:C70"/>
    <mergeCell ref="B69:C69"/>
    <mergeCell ref="B24:C24"/>
    <mergeCell ref="B1:C2"/>
    <mergeCell ref="A3:C3"/>
    <mergeCell ref="A28:C28"/>
    <mergeCell ref="A40:C40"/>
    <mergeCell ref="A67:C67"/>
    <mergeCell ref="A4:C4"/>
    <mergeCell ref="A5:C5"/>
    <mergeCell ref="A22:C22"/>
    <mergeCell ref="B30:C30"/>
    <mergeCell ref="B31:C31"/>
    <mergeCell ref="B7:C7"/>
    <mergeCell ref="A8:C8"/>
    <mergeCell ref="B10:C10"/>
    <mergeCell ref="A9:C9"/>
    <mergeCell ref="A15:C15"/>
    <mergeCell ref="B6:C6"/>
    <mergeCell ref="B78:C78"/>
    <mergeCell ref="B73:C73"/>
    <mergeCell ref="A26:C26"/>
    <mergeCell ref="B11:C11"/>
    <mergeCell ref="B12:C12"/>
    <mergeCell ref="B13:C13"/>
    <mergeCell ref="B14:C14"/>
    <mergeCell ref="B23:C23"/>
    <mergeCell ref="B27:C27"/>
    <mergeCell ref="B25:C25"/>
    <mergeCell ref="B77:C77"/>
    <mergeCell ref="B72:C72"/>
    <mergeCell ref="A16:C16"/>
    <mergeCell ref="B17:C17"/>
    <mergeCell ref="B18:C18"/>
    <mergeCell ref="B19:C19"/>
  </mergeCells>
  <conditionalFormatting sqref="B7">
    <cfRule type="cellIs" dxfId="4" priority="14" operator="equal">
      <formula>"&lt;SELECT PROVIDER TYPE&gt;"</formula>
    </cfRule>
  </conditionalFormatting>
  <conditionalFormatting sqref="B23:B25">
    <cfRule type="cellIs" dxfId="3" priority="11" operator="equal">
      <formula>"&lt;SELECT QUALITY RATED STAR LEVEL&gt;"</formula>
    </cfRule>
  </conditionalFormatting>
  <conditionalFormatting sqref="B6:C7">
    <cfRule type="containsBlanks" dxfId="2" priority="10">
      <formula>LEN(TRIM(B6))=0</formula>
    </cfRule>
  </conditionalFormatting>
  <conditionalFormatting sqref="B10:C14 B17:C21 B22:B25 B27">
    <cfRule type="containsBlanks" dxfId="1" priority="15">
      <formula>LEN(TRIM(B10))=0</formula>
    </cfRule>
  </conditionalFormatting>
  <conditionalFormatting sqref="B23:C23 B24 B25:C25">
    <cfRule type="cellIs" dxfId="0" priority="2" operator="equal">
      <formula>"&lt;SELECT QUALITY RATED STATUS&gt;"</formula>
    </cfRule>
  </conditionalFormatting>
  <dataValidations count="2">
    <dataValidation allowBlank="1" showInputMessage="1" showErrorMessage="1" prompt="QRWB are only available for providers rated 1, 2, or 3 stars. " sqref="B78:C78" xr:uid="{0FE00A50-5B2E-4F70-8100-49CFF00B7599}"/>
    <dataValidation type="custom" errorStyle="warning" allowBlank="1" showInputMessage="1" showErrorMessage="1" errorTitle="Caution" error="Provisional and Probationary Status cannot select 1-, 2-, or 3- Star as their star level. " sqref="B24:C24" xr:uid="{7183ED3A-8831-4308-A008-E393769B387D}">
      <formula1>NOT(OR(B23="Provisional", B23="Probationary"))</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1C76EFC-EF6E-4BF0-ACD4-E49FADE23088}">
          <x14:formula1>
            <xm:f>Conditions!$A$1:$A$5</xm:f>
          </x14:formula1>
          <xm:sqref>B7:C7</xm:sqref>
        </x14:dataValidation>
        <x14:dataValidation type="list" allowBlank="1" showInputMessage="1" showErrorMessage="1" prompt="You can only select 1-Star, 2-Star, or 3-Star Level if you select &quot;Star-Rated&quot; above. Otherwise, select &quot;Not Star-Rated.&quot; " xr:uid="{83281CC2-43C8-400E-9F62-8188AEBA33A3}">
          <x14:formula1>
            <xm:f>Conditions!$A$22:$A$26</xm:f>
          </x14:formula1>
          <xm:sqref>B25:C25</xm:sqref>
        </x14:dataValidation>
        <x14:dataValidation type="list" allowBlank="1" showInputMessage="1" showErrorMessage="1" errorTitle="Invalid Selection" xr:uid="{FB6AE48C-94EE-418A-ADE8-003AADEB3C32}">
          <x14:formula1>
            <xm:f>Conditions!$A$6:$A$9</xm:f>
          </x14:formula1>
          <xm:sqref>C23 B23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F3C27-4148-484D-8026-1829C2F7FB24}">
  <sheetPr codeName="Sheet2"/>
  <dimension ref="A1:B160"/>
  <sheetViews>
    <sheetView topLeftCell="A118" workbookViewId="0">
      <selection activeCell="E35" sqref="E35"/>
    </sheetView>
  </sheetViews>
  <sheetFormatPr defaultRowHeight="14.25" x14ac:dyDescent="0.45"/>
  <cols>
    <col min="1" max="1" width="15.86328125" customWidth="1"/>
  </cols>
  <sheetData>
    <row r="1" spans="1:2" s="20" customFormat="1" x14ac:dyDescent="0.45">
      <c r="A1" s="20" t="s">
        <v>51</v>
      </c>
      <c r="B1" s="20" t="s">
        <v>52</v>
      </c>
    </row>
    <row r="2" spans="1:2" x14ac:dyDescent="0.45">
      <c r="A2" t="s">
        <v>74</v>
      </c>
      <c r="B2" t="s">
        <v>75</v>
      </c>
    </row>
    <row r="3" spans="1:2" x14ac:dyDescent="0.45">
      <c r="A3" t="s">
        <v>83</v>
      </c>
      <c r="B3" t="s">
        <v>75</v>
      </c>
    </row>
    <row r="4" spans="1:2" x14ac:dyDescent="0.45">
      <c r="A4" t="s">
        <v>86</v>
      </c>
      <c r="B4" t="s">
        <v>75</v>
      </c>
    </row>
    <row r="5" spans="1:2" x14ac:dyDescent="0.45">
      <c r="A5" t="s">
        <v>88</v>
      </c>
      <c r="B5" t="s">
        <v>75</v>
      </c>
    </row>
    <row r="6" spans="1:2" x14ac:dyDescent="0.45">
      <c r="A6" t="s">
        <v>99</v>
      </c>
      <c r="B6" t="s">
        <v>75</v>
      </c>
    </row>
    <row r="7" spans="1:2" x14ac:dyDescent="0.45">
      <c r="A7" t="s">
        <v>103</v>
      </c>
      <c r="B7" t="s">
        <v>75</v>
      </c>
    </row>
    <row r="8" spans="1:2" x14ac:dyDescent="0.45">
      <c r="A8" t="s">
        <v>111</v>
      </c>
      <c r="B8" t="s">
        <v>75</v>
      </c>
    </row>
    <row r="9" spans="1:2" x14ac:dyDescent="0.45">
      <c r="A9" t="s">
        <v>113</v>
      </c>
      <c r="B9" t="s">
        <v>75</v>
      </c>
    </row>
    <row r="10" spans="1:2" x14ac:dyDescent="0.45">
      <c r="A10" t="s">
        <v>115</v>
      </c>
      <c r="B10" t="s">
        <v>75</v>
      </c>
    </row>
    <row r="11" spans="1:2" x14ac:dyDescent="0.45">
      <c r="A11" t="s">
        <v>122</v>
      </c>
      <c r="B11" t="s">
        <v>75</v>
      </c>
    </row>
    <row r="12" spans="1:2" x14ac:dyDescent="0.45">
      <c r="A12" t="s">
        <v>124</v>
      </c>
      <c r="B12" t="s">
        <v>75</v>
      </c>
    </row>
    <row r="13" spans="1:2" x14ac:dyDescent="0.45">
      <c r="A13" t="s">
        <v>130</v>
      </c>
      <c r="B13" t="s">
        <v>75</v>
      </c>
    </row>
    <row r="14" spans="1:2" x14ac:dyDescent="0.45">
      <c r="A14" t="s">
        <v>165</v>
      </c>
      <c r="B14" t="s">
        <v>75</v>
      </c>
    </row>
    <row r="15" spans="1:2" x14ac:dyDescent="0.45">
      <c r="A15" t="s">
        <v>177</v>
      </c>
      <c r="B15" t="s">
        <v>75</v>
      </c>
    </row>
    <row r="16" spans="1:2" x14ac:dyDescent="0.45">
      <c r="A16" s="23" t="s">
        <v>58</v>
      </c>
      <c r="B16" s="23" t="s">
        <v>59</v>
      </c>
    </row>
    <row r="17" spans="1:2" x14ac:dyDescent="0.45">
      <c r="A17" s="23" t="s">
        <v>61</v>
      </c>
      <c r="B17" s="23" t="s">
        <v>59</v>
      </c>
    </row>
    <row r="18" spans="1:2" x14ac:dyDescent="0.45">
      <c r="A18" s="23" t="s">
        <v>62</v>
      </c>
      <c r="B18" s="23" t="s">
        <v>59</v>
      </c>
    </row>
    <row r="19" spans="1:2" x14ac:dyDescent="0.45">
      <c r="A19" t="s">
        <v>65</v>
      </c>
      <c r="B19" t="s">
        <v>59</v>
      </c>
    </row>
    <row r="20" spans="1:2" x14ac:dyDescent="0.45">
      <c r="A20" t="s">
        <v>69</v>
      </c>
      <c r="B20" t="s">
        <v>59</v>
      </c>
    </row>
    <row r="21" spans="1:2" x14ac:dyDescent="0.45">
      <c r="A21" t="s">
        <v>70</v>
      </c>
      <c r="B21" t="s">
        <v>59</v>
      </c>
    </row>
    <row r="22" spans="1:2" x14ac:dyDescent="0.45">
      <c r="A22" t="s">
        <v>72</v>
      </c>
      <c r="B22" t="s">
        <v>59</v>
      </c>
    </row>
    <row r="23" spans="1:2" x14ac:dyDescent="0.45">
      <c r="A23" t="s">
        <v>78</v>
      </c>
      <c r="B23" t="s">
        <v>59</v>
      </c>
    </row>
    <row r="24" spans="1:2" x14ac:dyDescent="0.45">
      <c r="A24" t="s">
        <v>80</v>
      </c>
      <c r="B24" t="s">
        <v>59</v>
      </c>
    </row>
    <row r="25" spans="1:2" x14ac:dyDescent="0.45">
      <c r="A25" t="s">
        <v>84</v>
      </c>
      <c r="B25" t="s">
        <v>59</v>
      </c>
    </row>
    <row r="26" spans="1:2" x14ac:dyDescent="0.45">
      <c r="A26" t="s">
        <v>192</v>
      </c>
      <c r="B26" t="s">
        <v>59</v>
      </c>
    </row>
    <row r="27" spans="1:2" x14ac:dyDescent="0.45">
      <c r="A27" t="s">
        <v>91</v>
      </c>
      <c r="B27" t="s">
        <v>59</v>
      </c>
    </row>
    <row r="28" spans="1:2" x14ac:dyDescent="0.45">
      <c r="A28" t="s">
        <v>93</v>
      </c>
      <c r="B28" t="s">
        <v>59</v>
      </c>
    </row>
    <row r="29" spans="1:2" x14ac:dyDescent="0.45">
      <c r="A29" t="s">
        <v>97</v>
      </c>
      <c r="B29" t="s">
        <v>59</v>
      </c>
    </row>
    <row r="30" spans="1:2" x14ac:dyDescent="0.45">
      <c r="A30" t="s">
        <v>102</v>
      </c>
      <c r="B30" t="s">
        <v>59</v>
      </c>
    </row>
    <row r="31" spans="1:2" x14ac:dyDescent="0.45">
      <c r="A31" t="s">
        <v>106</v>
      </c>
      <c r="B31" t="s">
        <v>59</v>
      </c>
    </row>
    <row r="32" spans="1:2" x14ac:dyDescent="0.45">
      <c r="A32" t="s">
        <v>112</v>
      </c>
      <c r="B32" t="s">
        <v>59</v>
      </c>
    </row>
    <row r="33" spans="1:2" x14ac:dyDescent="0.45">
      <c r="A33" t="s">
        <v>118</v>
      </c>
      <c r="B33" t="s">
        <v>59</v>
      </c>
    </row>
    <row r="34" spans="1:2" x14ac:dyDescent="0.45">
      <c r="A34" t="s">
        <v>119</v>
      </c>
      <c r="B34" t="s">
        <v>59</v>
      </c>
    </row>
    <row r="35" spans="1:2" x14ac:dyDescent="0.45">
      <c r="A35" t="s">
        <v>127</v>
      </c>
      <c r="B35" t="s">
        <v>59</v>
      </c>
    </row>
    <row r="36" spans="1:2" x14ac:dyDescent="0.45">
      <c r="A36" t="s">
        <v>128</v>
      </c>
      <c r="B36" t="s">
        <v>59</v>
      </c>
    </row>
    <row r="37" spans="1:2" x14ac:dyDescent="0.45">
      <c r="A37" t="s">
        <v>131</v>
      </c>
      <c r="B37" t="s">
        <v>59</v>
      </c>
    </row>
    <row r="38" spans="1:2" x14ac:dyDescent="0.45">
      <c r="A38" t="s">
        <v>133</v>
      </c>
      <c r="B38" t="s">
        <v>59</v>
      </c>
    </row>
    <row r="39" spans="1:2" x14ac:dyDescent="0.45">
      <c r="A39" t="s">
        <v>139</v>
      </c>
      <c r="B39" t="s">
        <v>59</v>
      </c>
    </row>
    <row r="40" spans="1:2" x14ac:dyDescent="0.45">
      <c r="A40" t="s">
        <v>140</v>
      </c>
      <c r="B40" t="s">
        <v>59</v>
      </c>
    </row>
    <row r="41" spans="1:2" x14ac:dyDescent="0.45">
      <c r="A41" t="s">
        <v>143</v>
      </c>
      <c r="B41" t="s">
        <v>59</v>
      </c>
    </row>
    <row r="42" spans="1:2" x14ac:dyDescent="0.45">
      <c r="A42" t="s">
        <v>144</v>
      </c>
      <c r="B42" t="s">
        <v>59</v>
      </c>
    </row>
    <row r="43" spans="1:2" x14ac:dyDescent="0.45">
      <c r="A43" t="s">
        <v>147</v>
      </c>
      <c r="B43" t="s">
        <v>59</v>
      </c>
    </row>
    <row r="44" spans="1:2" x14ac:dyDescent="0.45">
      <c r="A44" t="s">
        <v>148</v>
      </c>
      <c r="B44" t="s">
        <v>59</v>
      </c>
    </row>
    <row r="45" spans="1:2" x14ac:dyDescent="0.45">
      <c r="A45" t="s">
        <v>150</v>
      </c>
      <c r="B45" t="s">
        <v>59</v>
      </c>
    </row>
    <row r="46" spans="1:2" x14ac:dyDescent="0.45">
      <c r="A46" t="s">
        <v>152</v>
      </c>
      <c r="B46" t="s">
        <v>59</v>
      </c>
    </row>
    <row r="47" spans="1:2" x14ac:dyDescent="0.45">
      <c r="A47" t="s">
        <v>154</v>
      </c>
      <c r="B47" t="s">
        <v>59</v>
      </c>
    </row>
    <row r="48" spans="1:2" x14ac:dyDescent="0.45">
      <c r="A48" t="s">
        <v>159</v>
      </c>
      <c r="B48" t="s">
        <v>59</v>
      </c>
    </row>
    <row r="49" spans="1:2" x14ac:dyDescent="0.45">
      <c r="A49" t="s">
        <v>160</v>
      </c>
      <c r="B49" t="s">
        <v>59</v>
      </c>
    </row>
    <row r="50" spans="1:2" x14ac:dyDescent="0.45">
      <c r="A50" t="s">
        <v>161</v>
      </c>
      <c r="B50" t="s">
        <v>59</v>
      </c>
    </row>
    <row r="51" spans="1:2" x14ac:dyDescent="0.45">
      <c r="A51" t="s">
        <v>162</v>
      </c>
      <c r="B51" t="s">
        <v>59</v>
      </c>
    </row>
    <row r="52" spans="1:2" x14ac:dyDescent="0.45">
      <c r="A52" t="s">
        <v>163</v>
      </c>
      <c r="B52" t="s">
        <v>59</v>
      </c>
    </row>
    <row r="53" spans="1:2" x14ac:dyDescent="0.45">
      <c r="A53" t="s">
        <v>166</v>
      </c>
      <c r="B53" t="s">
        <v>59</v>
      </c>
    </row>
    <row r="54" spans="1:2" x14ac:dyDescent="0.45">
      <c r="A54" t="s">
        <v>169</v>
      </c>
      <c r="B54" t="s">
        <v>59</v>
      </c>
    </row>
    <row r="55" spans="1:2" x14ac:dyDescent="0.45">
      <c r="A55" t="s">
        <v>171</v>
      </c>
      <c r="B55" t="s">
        <v>59</v>
      </c>
    </row>
    <row r="56" spans="1:2" x14ac:dyDescent="0.45">
      <c r="A56" t="s">
        <v>172</v>
      </c>
      <c r="B56" t="s">
        <v>59</v>
      </c>
    </row>
    <row r="57" spans="1:2" x14ac:dyDescent="0.45">
      <c r="A57" t="s">
        <v>176</v>
      </c>
      <c r="B57" t="s">
        <v>59</v>
      </c>
    </row>
    <row r="58" spans="1:2" x14ac:dyDescent="0.45">
      <c r="A58" t="s">
        <v>181</v>
      </c>
      <c r="B58" t="s">
        <v>59</v>
      </c>
    </row>
    <row r="59" spans="1:2" x14ac:dyDescent="0.45">
      <c r="A59" t="s">
        <v>196</v>
      </c>
      <c r="B59" t="s">
        <v>59</v>
      </c>
    </row>
    <row r="60" spans="1:2" x14ac:dyDescent="0.45">
      <c r="A60" t="s">
        <v>202</v>
      </c>
      <c r="B60" t="s">
        <v>59</v>
      </c>
    </row>
    <row r="61" spans="1:2" x14ac:dyDescent="0.45">
      <c r="A61" t="s">
        <v>210</v>
      </c>
      <c r="B61" t="s">
        <v>59</v>
      </c>
    </row>
    <row r="62" spans="1:2" x14ac:dyDescent="0.45">
      <c r="A62" s="23" t="s">
        <v>53</v>
      </c>
      <c r="B62" s="23" t="s">
        <v>54</v>
      </c>
    </row>
    <row r="63" spans="1:2" x14ac:dyDescent="0.45">
      <c r="A63" s="23" t="s">
        <v>55</v>
      </c>
      <c r="B63" s="23" t="s">
        <v>54</v>
      </c>
    </row>
    <row r="64" spans="1:2" x14ac:dyDescent="0.45">
      <c r="A64" s="23" t="s">
        <v>56</v>
      </c>
      <c r="B64" s="23" t="s">
        <v>54</v>
      </c>
    </row>
    <row r="65" spans="1:2" x14ac:dyDescent="0.45">
      <c r="A65" s="23" t="s">
        <v>57</v>
      </c>
      <c r="B65" s="23" t="s">
        <v>54</v>
      </c>
    </row>
    <row r="66" spans="1:2" x14ac:dyDescent="0.45">
      <c r="A66" s="23" t="s">
        <v>60</v>
      </c>
      <c r="B66" s="23" t="s">
        <v>54</v>
      </c>
    </row>
    <row r="67" spans="1:2" x14ac:dyDescent="0.45">
      <c r="A67" s="23" t="s">
        <v>63</v>
      </c>
      <c r="B67" s="23" t="s">
        <v>54</v>
      </c>
    </row>
    <row r="68" spans="1:2" x14ac:dyDescent="0.45">
      <c r="A68" t="s">
        <v>64</v>
      </c>
      <c r="B68" t="s">
        <v>54</v>
      </c>
    </row>
    <row r="69" spans="1:2" x14ac:dyDescent="0.45">
      <c r="A69" t="s">
        <v>66</v>
      </c>
      <c r="B69" t="s">
        <v>54</v>
      </c>
    </row>
    <row r="70" spans="1:2" x14ac:dyDescent="0.45">
      <c r="A70" t="s">
        <v>67</v>
      </c>
      <c r="B70" t="s">
        <v>54</v>
      </c>
    </row>
    <row r="71" spans="1:2" x14ac:dyDescent="0.45">
      <c r="A71" t="s">
        <v>68</v>
      </c>
      <c r="B71" t="s">
        <v>54</v>
      </c>
    </row>
    <row r="72" spans="1:2" x14ac:dyDescent="0.45">
      <c r="A72" t="s">
        <v>71</v>
      </c>
      <c r="B72" t="s">
        <v>54</v>
      </c>
    </row>
    <row r="73" spans="1:2" x14ac:dyDescent="0.45">
      <c r="A73" t="s">
        <v>73</v>
      </c>
      <c r="B73" t="s">
        <v>54</v>
      </c>
    </row>
    <row r="74" spans="1:2" x14ac:dyDescent="0.45">
      <c r="A74" t="s">
        <v>76</v>
      </c>
      <c r="B74" t="s">
        <v>54</v>
      </c>
    </row>
    <row r="75" spans="1:2" x14ac:dyDescent="0.45">
      <c r="A75" t="s">
        <v>77</v>
      </c>
      <c r="B75" t="s">
        <v>54</v>
      </c>
    </row>
    <row r="76" spans="1:2" x14ac:dyDescent="0.45">
      <c r="A76" t="s">
        <v>79</v>
      </c>
      <c r="B76" t="s">
        <v>54</v>
      </c>
    </row>
    <row r="77" spans="1:2" x14ac:dyDescent="0.45">
      <c r="A77" t="s">
        <v>81</v>
      </c>
      <c r="B77" t="s">
        <v>54</v>
      </c>
    </row>
    <row r="78" spans="1:2" x14ac:dyDescent="0.45">
      <c r="A78" t="s">
        <v>82</v>
      </c>
      <c r="B78" t="s">
        <v>54</v>
      </c>
    </row>
    <row r="79" spans="1:2" x14ac:dyDescent="0.45">
      <c r="A79" t="s">
        <v>85</v>
      </c>
      <c r="B79" t="s">
        <v>54</v>
      </c>
    </row>
    <row r="80" spans="1:2" x14ac:dyDescent="0.45">
      <c r="A80" t="s">
        <v>87</v>
      </c>
      <c r="B80" t="s">
        <v>54</v>
      </c>
    </row>
    <row r="81" spans="1:2" x14ac:dyDescent="0.45">
      <c r="A81" t="s">
        <v>89</v>
      </c>
      <c r="B81" t="s">
        <v>54</v>
      </c>
    </row>
    <row r="82" spans="1:2" x14ac:dyDescent="0.45">
      <c r="A82" t="s">
        <v>90</v>
      </c>
      <c r="B82" t="s">
        <v>54</v>
      </c>
    </row>
    <row r="83" spans="1:2" x14ac:dyDescent="0.45">
      <c r="A83" t="s">
        <v>92</v>
      </c>
      <c r="B83" t="s">
        <v>54</v>
      </c>
    </row>
    <row r="84" spans="1:2" x14ac:dyDescent="0.45">
      <c r="A84" t="s">
        <v>94</v>
      </c>
      <c r="B84" t="s">
        <v>54</v>
      </c>
    </row>
    <row r="85" spans="1:2" x14ac:dyDescent="0.45">
      <c r="A85" t="s">
        <v>95</v>
      </c>
      <c r="B85" t="s">
        <v>54</v>
      </c>
    </row>
    <row r="86" spans="1:2" x14ac:dyDescent="0.45">
      <c r="A86" t="s">
        <v>96</v>
      </c>
      <c r="B86" t="s">
        <v>54</v>
      </c>
    </row>
    <row r="87" spans="1:2" x14ac:dyDescent="0.45">
      <c r="A87" t="s">
        <v>98</v>
      </c>
      <c r="B87" t="s">
        <v>54</v>
      </c>
    </row>
    <row r="88" spans="1:2" x14ac:dyDescent="0.45">
      <c r="A88" t="s">
        <v>100</v>
      </c>
      <c r="B88" t="s">
        <v>54</v>
      </c>
    </row>
    <row r="89" spans="1:2" x14ac:dyDescent="0.45">
      <c r="A89" t="s">
        <v>101</v>
      </c>
      <c r="B89" t="s">
        <v>54</v>
      </c>
    </row>
    <row r="90" spans="1:2" x14ac:dyDescent="0.45">
      <c r="A90" t="s">
        <v>104</v>
      </c>
      <c r="B90" t="s">
        <v>54</v>
      </c>
    </row>
    <row r="91" spans="1:2" x14ac:dyDescent="0.45">
      <c r="A91" t="s">
        <v>105</v>
      </c>
      <c r="B91" t="s">
        <v>54</v>
      </c>
    </row>
    <row r="92" spans="1:2" x14ac:dyDescent="0.45">
      <c r="A92" t="s">
        <v>107</v>
      </c>
      <c r="B92" t="s">
        <v>54</v>
      </c>
    </row>
    <row r="93" spans="1:2" x14ac:dyDescent="0.45">
      <c r="A93" t="s">
        <v>108</v>
      </c>
      <c r="B93" t="s">
        <v>54</v>
      </c>
    </row>
    <row r="94" spans="1:2" x14ac:dyDescent="0.45">
      <c r="A94" t="s">
        <v>109</v>
      </c>
      <c r="B94" t="s">
        <v>54</v>
      </c>
    </row>
    <row r="95" spans="1:2" x14ac:dyDescent="0.45">
      <c r="A95" t="s">
        <v>110</v>
      </c>
      <c r="B95" t="s">
        <v>54</v>
      </c>
    </row>
    <row r="96" spans="1:2" x14ac:dyDescent="0.45">
      <c r="A96" t="s">
        <v>114</v>
      </c>
      <c r="B96" t="s">
        <v>54</v>
      </c>
    </row>
    <row r="97" spans="1:2" x14ac:dyDescent="0.45">
      <c r="A97" t="s">
        <v>116</v>
      </c>
      <c r="B97" t="s">
        <v>54</v>
      </c>
    </row>
    <row r="98" spans="1:2" x14ac:dyDescent="0.45">
      <c r="A98" t="s">
        <v>117</v>
      </c>
      <c r="B98" t="s">
        <v>54</v>
      </c>
    </row>
    <row r="99" spans="1:2" x14ac:dyDescent="0.45">
      <c r="A99" t="s">
        <v>120</v>
      </c>
      <c r="B99" t="s">
        <v>54</v>
      </c>
    </row>
    <row r="100" spans="1:2" x14ac:dyDescent="0.45">
      <c r="A100" t="s">
        <v>121</v>
      </c>
      <c r="B100" t="s">
        <v>54</v>
      </c>
    </row>
    <row r="101" spans="1:2" x14ac:dyDescent="0.45">
      <c r="A101" t="s">
        <v>123</v>
      </c>
      <c r="B101" t="s">
        <v>54</v>
      </c>
    </row>
    <row r="102" spans="1:2" x14ac:dyDescent="0.45">
      <c r="A102" t="s">
        <v>125</v>
      </c>
      <c r="B102" t="s">
        <v>54</v>
      </c>
    </row>
    <row r="103" spans="1:2" x14ac:dyDescent="0.45">
      <c r="A103" t="s">
        <v>126</v>
      </c>
      <c r="B103" t="s">
        <v>54</v>
      </c>
    </row>
    <row r="104" spans="1:2" x14ac:dyDescent="0.45">
      <c r="A104" t="s">
        <v>129</v>
      </c>
      <c r="B104" t="s">
        <v>54</v>
      </c>
    </row>
    <row r="105" spans="1:2" x14ac:dyDescent="0.45">
      <c r="A105" t="s">
        <v>132</v>
      </c>
      <c r="B105" t="s">
        <v>54</v>
      </c>
    </row>
    <row r="106" spans="1:2" x14ac:dyDescent="0.45">
      <c r="A106" t="s">
        <v>134</v>
      </c>
      <c r="B106" t="s">
        <v>54</v>
      </c>
    </row>
    <row r="107" spans="1:2" x14ac:dyDescent="0.45">
      <c r="A107" t="s">
        <v>135</v>
      </c>
      <c r="B107" t="s">
        <v>54</v>
      </c>
    </row>
    <row r="108" spans="1:2" x14ac:dyDescent="0.45">
      <c r="A108" t="s">
        <v>136</v>
      </c>
      <c r="B108" t="s">
        <v>54</v>
      </c>
    </row>
    <row r="109" spans="1:2" x14ac:dyDescent="0.45">
      <c r="A109" t="s">
        <v>137</v>
      </c>
      <c r="B109" t="s">
        <v>54</v>
      </c>
    </row>
    <row r="110" spans="1:2" x14ac:dyDescent="0.45">
      <c r="A110" t="s">
        <v>138</v>
      </c>
      <c r="B110" t="s">
        <v>54</v>
      </c>
    </row>
    <row r="111" spans="1:2" x14ac:dyDescent="0.45">
      <c r="A111" t="s">
        <v>141</v>
      </c>
      <c r="B111" t="s">
        <v>54</v>
      </c>
    </row>
    <row r="112" spans="1:2" x14ac:dyDescent="0.45">
      <c r="A112" t="s">
        <v>142</v>
      </c>
      <c r="B112" t="s">
        <v>54</v>
      </c>
    </row>
    <row r="113" spans="1:2" x14ac:dyDescent="0.45">
      <c r="A113" t="s">
        <v>145</v>
      </c>
      <c r="B113" t="s">
        <v>54</v>
      </c>
    </row>
    <row r="114" spans="1:2" x14ac:dyDescent="0.45">
      <c r="A114" t="s">
        <v>146</v>
      </c>
      <c r="B114" t="s">
        <v>54</v>
      </c>
    </row>
    <row r="115" spans="1:2" x14ac:dyDescent="0.45">
      <c r="A115" t="s">
        <v>149</v>
      </c>
      <c r="B115" t="s">
        <v>54</v>
      </c>
    </row>
    <row r="116" spans="1:2" x14ac:dyDescent="0.45">
      <c r="A116" t="s">
        <v>151</v>
      </c>
      <c r="B116" t="s">
        <v>54</v>
      </c>
    </row>
    <row r="117" spans="1:2" x14ac:dyDescent="0.45">
      <c r="A117" t="s">
        <v>153</v>
      </c>
      <c r="B117" t="s">
        <v>54</v>
      </c>
    </row>
    <row r="118" spans="1:2" x14ac:dyDescent="0.45">
      <c r="A118" t="s">
        <v>155</v>
      </c>
      <c r="B118" t="s">
        <v>54</v>
      </c>
    </row>
    <row r="119" spans="1:2" x14ac:dyDescent="0.45">
      <c r="A119" t="s">
        <v>156</v>
      </c>
      <c r="B119" t="s">
        <v>54</v>
      </c>
    </row>
    <row r="120" spans="1:2" x14ac:dyDescent="0.45">
      <c r="A120" t="s">
        <v>157</v>
      </c>
      <c r="B120" t="s">
        <v>54</v>
      </c>
    </row>
    <row r="121" spans="1:2" x14ac:dyDescent="0.45">
      <c r="A121" t="s">
        <v>158</v>
      </c>
      <c r="B121" t="s">
        <v>54</v>
      </c>
    </row>
    <row r="122" spans="1:2" x14ac:dyDescent="0.45">
      <c r="A122" t="s">
        <v>164</v>
      </c>
      <c r="B122" t="s">
        <v>54</v>
      </c>
    </row>
    <row r="123" spans="1:2" x14ac:dyDescent="0.45">
      <c r="A123" t="s">
        <v>167</v>
      </c>
      <c r="B123" t="s">
        <v>54</v>
      </c>
    </row>
    <row r="124" spans="1:2" x14ac:dyDescent="0.45">
      <c r="A124" t="s">
        <v>168</v>
      </c>
      <c r="B124" t="s">
        <v>54</v>
      </c>
    </row>
    <row r="125" spans="1:2" x14ac:dyDescent="0.45">
      <c r="A125" t="s">
        <v>170</v>
      </c>
      <c r="B125" t="s">
        <v>54</v>
      </c>
    </row>
    <row r="126" spans="1:2" x14ac:dyDescent="0.45">
      <c r="A126" t="s">
        <v>173</v>
      </c>
      <c r="B126" t="s">
        <v>54</v>
      </c>
    </row>
    <row r="127" spans="1:2" x14ac:dyDescent="0.45">
      <c r="A127" t="s">
        <v>174</v>
      </c>
      <c r="B127" t="s">
        <v>54</v>
      </c>
    </row>
    <row r="128" spans="1:2" x14ac:dyDescent="0.45">
      <c r="A128" t="s">
        <v>175</v>
      </c>
      <c r="B128" t="s">
        <v>54</v>
      </c>
    </row>
    <row r="129" spans="1:2" x14ac:dyDescent="0.45">
      <c r="A129" t="s">
        <v>178</v>
      </c>
      <c r="B129" t="s">
        <v>54</v>
      </c>
    </row>
    <row r="130" spans="1:2" x14ac:dyDescent="0.45">
      <c r="A130" t="s">
        <v>179</v>
      </c>
      <c r="B130" t="s">
        <v>54</v>
      </c>
    </row>
    <row r="131" spans="1:2" x14ac:dyDescent="0.45">
      <c r="A131" t="s">
        <v>180</v>
      </c>
      <c r="B131" t="s">
        <v>54</v>
      </c>
    </row>
    <row r="132" spans="1:2" x14ac:dyDescent="0.45">
      <c r="A132" t="s">
        <v>182</v>
      </c>
      <c r="B132" t="s">
        <v>54</v>
      </c>
    </row>
    <row r="133" spans="1:2" x14ac:dyDescent="0.45">
      <c r="A133" t="s">
        <v>183</v>
      </c>
      <c r="B133" t="s">
        <v>54</v>
      </c>
    </row>
    <row r="134" spans="1:2" x14ac:dyDescent="0.45">
      <c r="A134" t="s">
        <v>184</v>
      </c>
      <c r="B134" t="s">
        <v>54</v>
      </c>
    </row>
    <row r="135" spans="1:2" x14ac:dyDescent="0.45">
      <c r="A135" t="s">
        <v>185</v>
      </c>
      <c r="B135" t="s">
        <v>54</v>
      </c>
    </row>
    <row r="136" spans="1:2" x14ac:dyDescent="0.45">
      <c r="A136" t="s">
        <v>186</v>
      </c>
      <c r="B136" t="s">
        <v>54</v>
      </c>
    </row>
    <row r="137" spans="1:2" x14ac:dyDescent="0.45">
      <c r="A137" t="s">
        <v>187</v>
      </c>
      <c r="B137" t="s">
        <v>54</v>
      </c>
    </row>
    <row r="138" spans="1:2" x14ac:dyDescent="0.45">
      <c r="A138" t="s">
        <v>188</v>
      </c>
      <c r="B138" t="s">
        <v>54</v>
      </c>
    </row>
    <row r="139" spans="1:2" x14ac:dyDescent="0.45">
      <c r="A139" t="s">
        <v>189</v>
      </c>
      <c r="B139" t="s">
        <v>54</v>
      </c>
    </row>
    <row r="140" spans="1:2" x14ac:dyDescent="0.45">
      <c r="A140" t="s">
        <v>190</v>
      </c>
      <c r="B140" t="s">
        <v>54</v>
      </c>
    </row>
    <row r="141" spans="1:2" x14ac:dyDescent="0.45">
      <c r="A141" t="s">
        <v>191</v>
      </c>
      <c r="B141" t="s">
        <v>54</v>
      </c>
    </row>
    <row r="142" spans="1:2" x14ac:dyDescent="0.45">
      <c r="A142" t="s">
        <v>193</v>
      </c>
      <c r="B142" t="s">
        <v>54</v>
      </c>
    </row>
    <row r="143" spans="1:2" x14ac:dyDescent="0.45">
      <c r="A143" t="s">
        <v>194</v>
      </c>
      <c r="B143" t="s">
        <v>54</v>
      </c>
    </row>
    <row r="144" spans="1:2" x14ac:dyDescent="0.45">
      <c r="A144" t="s">
        <v>195</v>
      </c>
      <c r="B144" t="s">
        <v>54</v>
      </c>
    </row>
    <row r="145" spans="1:2" x14ac:dyDescent="0.45">
      <c r="A145" t="s">
        <v>197</v>
      </c>
      <c r="B145" t="s">
        <v>54</v>
      </c>
    </row>
    <row r="146" spans="1:2" x14ac:dyDescent="0.45">
      <c r="A146" t="s">
        <v>198</v>
      </c>
      <c r="B146" t="s">
        <v>54</v>
      </c>
    </row>
    <row r="147" spans="1:2" x14ac:dyDescent="0.45">
      <c r="A147" t="s">
        <v>199</v>
      </c>
      <c r="B147" t="s">
        <v>54</v>
      </c>
    </row>
    <row r="148" spans="1:2" x14ac:dyDescent="0.45">
      <c r="A148" t="s">
        <v>200</v>
      </c>
      <c r="B148" t="s">
        <v>54</v>
      </c>
    </row>
    <row r="149" spans="1:2" x14ac:dyDescent="0.45">
      <c r="A149" t="s">
        <v>201</v>
      </c>
      <c r="B149" t="s">
        <v>54</v>
      </c>
    </row>
    <row r="150" spans="1:2" x14ac:dyDescent="0.45">
      <c r="A150" t="s">
        <v>203</v>
      </c>
      <c r="B150" t="s">
        <v>54</v>
      </c>
    </row>
    <row r="151" spans="1:2" x14ac:dyDescent="0.45">
      <c r="A151" t="s">
        <v>204</v>
      </c>
      <c r="B151" t="s">
        <v>54</v>
      </c>
    </row>
    <row r="152" spans="1:2" x14ac:dyDescent="0.45">
      <c r="A152" t="s">
        <v>205</v>
      </c>
      <c r="B152" t="s">
        <v>54</v>
      </c>
    </row>
    <row r="153" spans="1:2" x14ac:dyDescent="0.45">
      <c r="A153" t="s">
        <v>206</v>
      </c>
      <c r="B153" t="s">
        <v>54</v>
      </c>
    </row>
    <row r="154" spans="1:2" x14ac:dyDescent="0.45">
      <c r="A154" t="s">
        <v>207</v>
      </c>
      <c r="B154" t="s">
        <v>54</v>
      </c>
    </row>
    <row r="155" spans="1:2" x14ac:dyDescent="0.45">
      <c r="A155" t="s">
        <v>208</v>
      </c>
      <c r="B155" t="s">
        <v>54</v>
      </c>
    </row>
    <row r="156" spans="1:2" x14ac:dyDescent="0.45">
      <c r="A156" t="s">
        <v>209</v>
      </c>
      <c r="B156" t="s">
        <v>54</v>
      </c>
    </row>
    <row r="157" spans="1:2" x14ac:dyDescent="0.45">
      <c r="A157" t="s">
        <v>211</v>
      </c>
      <c r="B157" t="s">
        <v>54</v>
      </c>
    </row>
    <row r="158" spans="1:2" x14ac:dyDescent="0.45">
      <c r="A158" t="s">
        <v>212</v>
      </c>
      <c r="B158" t="s">
        <v>54</v>
      </c>
    </row>
    <row r="159" spans="1:2" x14ac:dyDescent="0.45">
      <c r="A159" t="s">
        <v>213</v>
      </c>
      <c r="B159" t="s">
        <v>54</v>
      </c>
    </row>
    <row r="160" spans="1:2" x14ac:dyDescent="0.45">
      <c r="A160" t="s">
        <v>214</v>
      </c>
      <c r="B160" t="s">
        <v>54</v>
      </c>
    </row>
  </sheetData>
  <sortState xmlns:xlrd2="http://schemas.microsoft.com/office/spreadsheetml/2017/richdata2" ref="A2:B163">
    <sortCondition ref="B2:B163"/>
  </sortState>
  <phoneticPr fontId="6" type="noConversion"/>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4E852-3899-4AD3-872E-C0381CA8A36B}">
  <sheetPr codeName="Sheet3"/>
  <dimension ref="A1:A26"/>
  <sheetViews>
    <sheetView workbookViewId="0">
      <selection activeCell="A5" sqref="A5"/>
    </sheetView>
  </sheetViews>
  <sheetFormatPr defaultRowHeight="14.25" x14ac:dyDescent="0.45"/>
  <cols>
    <col min="1" max="1" width="28.73046875" customWidth="1"/>
    <col min="2" max="3" width="17.59765625" customWidth="1"/>
  </cols>
  <sheetData>
    <row r="1" spans="1:1" x14ac:dyDescent="0.45">
      <c r="A1" s="24" t="s">
        <v>5</v>
      </c>
    </row>
    <row r="2" spans="1:1" x14ac:dyDescent="0.45">
      <c r="A2" s="25" t="s">
        <v>215</v>
      </c>
    </row>
    <row r="3" spans="1:1" x14ac:dyDescent="0.45">
      <c r="A3" s="25" t="s">
        <v>216</v>
      </c>
    </row>
    <row r="4" spans="1:1" x14ac:dyDescent="0.45">
      <c r="A4" s="25" t="s">
        <v>217</v>
      </c>
    </row>
    <row r="5" spans="1:1" x14ac:dyDescent="0.45">
      <c r="A5" s="25" t="s">
        <v>218</v>
      </c>
    </row>
    <row r="6" spans="1:1" x14ac:dyDescent="0.45">
      <c r="A6" s="24" t="s">
        <v>18</v>
      </c>
    </row>
    <row r="7" spans="1:1" x14ac:dyDescent="0.45">
      <c r="A7" s="24" t="s">
        <v>219</v>
      </c>
    </row>
    <row r="8" spans="1:1" x14ac:dyDescent="0.45">
      <c r="A8" s="24" t="s">
        <v>220</v>
      </c>
    </row>
    <row r="9" spans="1:1" x14ac:dyDescent="0.45">
      <c r="A9" s="24" t="s">
        <v>221</v>
      </c>
    </row>
    <row r="10" spans="1:1" x14ac:dyDescent="0.45">
      <c r="A10" s="66"/>
    </row>
    <row r="13" spans="1:1" x14ac:dyDescent="0.45">
      <c r="A13" s="24" t="s">
        <v>222</v>
      </c>
    </row>
    <row r="14" spans="1:1" x14ac:dyDescent="0.45">
      <c r="A14" s="38">
        <v>0.1</v>
      </c>
    </row>
    <row r="15" spans="1:1" x14ac:dyDescent="0.45">
      <c r="A15" s="38">
        <v>0.2</v>
      </c>
    </row>
    <row r="16" spans="1:1" x14ac:dyDescent="0.45">
      <c r="A16" s="38">
        <v>0.4</v>
      </c>
    </row>
    <row r="18" spans="1:1" x14ac:dyDescent="0.45">
      <c r="A18" t="s">
        <v>223</v>
      </c>
    </row>
    <row r="19" spans="1:1" x14ac:dyDescent="0.45">
      <c r="A19" s="38">
        <v>0</v>
      </c>
    </row>
    <row r="20" spans="1:1" x14ac:dyDescent="0.45">
      <c r="A20" s="38">
        <v>0.05</v>
      </c>
    </row>
    <row r="21" spans="1:1" x14ac:dyDescent="0.45">
      <c r="A21" s="38">
        <v>0.1</v>
      </c>
    </row>
    <row r="22" spans="1:1" x14ac:dyDescent="0.45">
      <c r="A22" t="s">
        <v>21</v>
      </c>
    </row>
    <row r="23" spans="1:1" x14ac:dyDescent="0.45">
      <c r="A23" t="s">
        <v>224</v>
      </c>
    </row>
    <row r="24" spans="1:1" x14ac:dyDescent="0.45">
      <c r="A24" t="s">
        <v>225</v>
      </c>
    </row>
    <row r="25" spans="1:1" x14ac:dyDescent="0.45">
      <c r="A25" t="s">
        <v>226</v>
      </c>
    </row>
    <row r="26" spans="1:1" x14ac:dyDescent="0.45">
      <c r="A26" t="s">
        <v>227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34D06-BFD3-4F39-B8E9-58C4156112BD}">
  <sheetPr codeName="Sheet4"/>
  <dimension ref="A1:C972"/>
  <sheetViews>
    <sheetView workbookViewId="0">
      <selection activeCell="A112" sqref="A112"/>
    </sheetView>
  </sheetViews>
  <sheetFormatPr defaultRowHeight="14.25" x14ac:dyDescent="0.45"/>
  <sheetData>
    <row r="1" spans="1:3" x14ac:dyDescent="0.45">
      <c r="A1" s="20" t="s">
        <v>228</v>
      </c>
      <c r="B1" s="20" t="s">
        <v>51</v>
      </c>
      <c r="C1" s="20" t="s">
        <v>52</v>
      </c>
    </row>
    <row r="2" spans="1:3" x14ac:dyDescent="0.45">
      <c r="A2" s="22">
        <v>31547</v>
      </c>
      <c r="B2" t="s">
        <v>74</v>
      </c>
      <c r="C2" t="str">
        <f>VLOOKUP(B2,Zones!$A$1:$B$160,2,FALSE)</f>
        <v>Zone 1</v>
      </c>
    </row>
    <row r="3" spans="1:3" x14ac:dyDescent="0.45">
      <c r="A3" s="22">
        <v>31548</v>
      </c>
      <c r="B3" t="s">
        <v>74</v>
      </c>
      <c r="C3" t="str">
        <f>VLOOKUP(B3,Zones!$A$1:$B$160,2,FALSE)</f>
        <v>Zone 1</v>
      </c>
    </row>
    <row r="4" spans="1:3" x14ac:dyDescent="0.45">
      <c r="A4" s="22">
        <v>31558</v>
      </c>
      <c r="B4" t="s">
        <v>74</v>
      </c>
      <c r="C4" t="str">
        <f>VLOOKUP(B4,Zones!$A$1:$B$160,2,FALSE)</f>
        <v>Zone 1</v>
      </c>
    </row>
    <row r="5" spans="1:3" x14ac:dyDescent="0.45">
      <c r="A5" s="22">
        <v>31565</v>
      </c>
      <c r="B5" t="s">
        <v>74</v>
      </c>
      <c r="C5" t="str">
        <f>VLOOKUP(B5,Zones!$A$1:$B$160,2,FALSE)</f>
        <v>Zone 1</v>
      </c>
    </row>
    <row r="6" spans="1:3" x14ac:dyDescent="0.45">
      <c r="A6" s="22">
        <v>31568</v>
      </c>
      <c r="B6" t="s">
        <v>74</v>
      </c>
      <c r="C6" t="str">
        <f>VLOOKUP(B6,Zones!$A$1:$B$160,2,FALSE)</f>
        <v>Zone 1</v>
      </c>
    </row>
    <row r="7" spans="1:3" x14ac:dyDescent="0.45">
      <c r="A7" s="22">
        <v>31569</v>
      </c>
      <c r="B7" t="s">
        <v>74</v>
      </c>
      <c r="C7" t="str">
        <f>VLOOKUP(B7,Zones!$A$1:$B$160,2,FALSE)</f>
        <v>Zone 1</v>
      </c>
    </row>
    <row r="8" spans="1:3" x14ac:dyDescent="0.45">
      <c r="A8" s="22">
        <v>30102</v>
      </c>
      <c r="B8" t="s">
        <v>83</v>
      </c>
      <c r="C8" t="str">
        <f>VLOOKUP(B8,Zones!$A$1:$B$160,2,FALSE)</f>
        <v>Zone 1</v>
      </c>
    </row>
    <row r="9" spans="1:3" x14ac:dyDescent="0.45">
      <c r="A9" s="22">
        <v>30107</v>
      </c>
      <c r="B9" t="s">
        <v>83</v>
      </c>
      <c r="C9" t="str">
        <f>VLOOKUP(B9,Zones!$A$1:$B$160,2,FALSE)</f>
        <v>Zone 1</v>
      </c>
    </row>
    <row r="10" spans="1:3" x14ac:dyDescent="0.45">
      <c r="A10" s="22">
        <v>30114</v>
      </c>
      <c r="B10" t="s">
        <v>83</v>
      </c>
      <c r="C10" t="str">
        <f>VLOOKUP(B10,Zones!$A$1:$B$160,2,FALSE)</f>
        <v>Zone 1</v>
      </c>
    </row>
    <row r="11" spans="1:3" x14ac:dyDescent="0.45">
      <c r="A11" s="22">
        <v>30115</v>
      </c>
      <c r="B11" t="s">
        <v>83</v>
      </c>
      <c r="C11" t="str">
        <f>VLOOKUP(B11,Zones!$A$1:$B$160,2,FALSE)</f>
        <v>Zone 1</v>
      </c>
    </row>
    <row r="12" spans="1:3" x14ac:dyDescent="0.45">
      <c r="A12" s="22">
        <v>30142</v>
      </c>
      <c r="B12" t="s">
        <v>83</v>
      </c>
      <c r="C12" t="str">
        <f>VLOOKUP(B12,Zones!$A$1:$B$160,2,FALSE)</f>
        <v>Zone 1</v>
      </c>
    </row>
    <row r="13" spans="1:3" x14ac:dyDescent="0.45">
      <c r="A13" s="22">
        <v>30146</v>
      </c>
      <c r="B13" t="s">
        <v>83</v>
      </c>
      <c r="C13" t="str">
        <f>VLOOKUP(B13,Zones!$A$1:$B$160,2,FALSE)</f>
        <v>Zone 1</v>
      </c>
    </row>
    <row r="14" spans="1:3" x14ac:dyDescent="0.45">
      <c r="A14" s="22">
        <v>30169</v>
      </c>
      <c r="B14" t="s">
        <v>83</v>
      </c>
      <c r="C14" t="str">
        <f>VLOOKUP(B14,Zones!$A$1:$B$160,2,FALSE)</f>
        <v>Zone 1</v>
      </c>
    </row>
    <row r="15" spans="1:3" x14ac:dyDescent="0.45">
      <c r="A15" s="22">
        <v>30183</v>
      </c>
      <c r="B15" t="s">
        <v>83</v>
      </c>
      <c r="C15" t="str">
        <f>VLOOKUP(B15,Zones!$A$1:$B$160,2,FALSE)</f>
        <v>Zone 1</v>
      </c>
    </row>
    <row r="16" spans="1:3" x14ac:dyDescent="0.45">
      <c r="A16" s="22">
        <v>30188</v>
      </c>
      <c r="B16" t="s">
        <v>83</v>
      </c>
      <c r="C16" t="str">
        <f>VLOOKUP(B16,Zones!$A$1:$B$160,2,FALSE)</f>
        <v>Zone 1</v>
      </c>
    </row>
    <row r="17" spans="1:3" x14ac:dyDescent="0.45">
      <c r="A17" s="22">
        <v>30189</v>
      </c>
      <c r="B17" t="s">
        <v>83</v>
      </c>
      <c r="C17" t="str">
        <f>VLOOKUP(B17,Zones!$A$1:$B$160,2,FALSE)</f>
        <v>Zone 1</v>
      </c>
    </row>
    <row r="18" spans="1:3" x14ac:dyDescent="0.45">
      <c r="A18" s="22">
        <v>30236</v>
      </c>
      <c r="B18" t="s">
        <v>86</v>
      </c>
      <c r="C18" t="str">
        <f>VLOOKUP(B18,Zones!$A$1:$B$160,2,FALSE)</f>
        <v>Zone 1</v>
      </c>
    </row>
    <row r="19" spans="1:3" x14ac:dyDescent="0.45">
      <c r="A19" s="22">
        <v>30237</v>
      </c>
      <c r="B19" t="s">
        <v>86</v>
      </c>
      <c r="C19" t="str">
        <f>VLOOKUP(B19,Zones!$A$1:$B$160,2,FALSE)</f>
        <v>Zone 1</v>
      </c>
    </row>
    <row r="20" spans="1:3" x14ac:dyDescent="0.45">
      <c r="A20" s="22">
        <v>30238</v>
      </c>
      <c r="B20" t="s">
        <v>86</v>
      </c>
      <c r="C20" t="str">
        <f>VLOOKUP(B20,Zones!$A$1:$B$160,2,FALSE)</f>
        <v>Zone 1</v>
      </c>
    </row>
    <row r="21" spans="1:3" x14ac:dyDescent="0.45">
      <c r="A21" s="22">
        <v>30250</v>
      </c>
      <c r="B21" t="s">
        <v>86</v>
      </c>
      <c r="C21" t="str">
        <f>VLOOKUP(B21,Zones!$A$1:$B$160,2,FALSE)</f>
        <v>Zone 1</v>
      </c>
    </row>
    <row r="22" spans="1:3" x14ac:dyDescent="0.45">
      <c r="A22" s="22">
        <v>30260</v>
      </c>
      <c r="B22" t="s">
        <v>86</v>
      </c>
      <c r="C22" t="str">
        <f>VLOOKUP(B22,Zones!$A$1:$B$160,2,FALSE)</f>
        <v>Zone 1</v>
      </c>
    </row>
    <row r="23" spans="1:3" x14ac:dyDescent="0.45">
      <c r="A23" s="22">
        <v>30273</v>
      </c>
      <c r="B23" t="s">
        <v>86</v>
      </c>
      <c r="C23" t="str">
        <f>VLOOKUP(B23,Zones!$A$1:$B$160,2,FALSE)</f>
        <v>Zone 1</v>
      </c>
    </row>
    <row r="24" spans="1:3" x14ac:dyDescent="0.45">
      <c r="A24" s="22">
        <v>30274</v>
      </c>
      <c r="B24" t="s">
        <v>86</v>
      </c>
      <c r="C24" t="str">
        <f>VLOOKUP(B24,Zones!$A$1:$B$160,2,FALSE)</f>
        <v>Zone 1</v>
      </c>
    </row>
    <row r="25" spans="1:3" x14ac:dyDescent="0.45">
      <c r="A25" s="22">
        <v>30287</v>
      </c>
      <c r="B25" t="s">
        <v>86</v>
      </c>
      <c r="C25" t="str">
        <f>VLOOKUP(B25,Zones!$A$1:$B$160,2,FALSE)</f>
        <v>Zone 1</v>
      </c>
    </row>
    <row r="26" spans="1:3" x14ac:dyDescent="0.45">
      <c r="A26" s="22">
        <v>30288</v>
      </c>
      <c r="B26" t="s">
        <v>86</v>
      </c>
      <c r="C26" t="str">
        <f>VLOOKUP(B26,Zones!$A$1:$B$160,2,FALSE)</f>
        <v>Zone 1</v>
      </c>
    </row>
    <row r="27" spans="1:3" x14ac:dyDescent="0.45">
      <c r="A27" s="22">
        <v>30296</v>
      </c>
      <c r="B27" t="s">
        <v>86</v>
      </c>
      <c r="C27" t="str">
        <f>VLOOKUP(B27,Zones!$A$1:$B$160,2,FALSE)</f>
        <v>Zone 1</v>
      </c>
    </row>
    <row r="28" spans="1:3" x14ac:dyDescent="0.45">
      <c r="A28" s="22">
        <v>30297</v>
      </c>
      <c r="B28" t="s">
        <v>86</v>
      </c>
      <c r="C28" t="str">
        <f>VLOOKUP(B28,Zones!$A$1:$B$160,2,FALSE)</f>
        <v>Zone 1</v>
      </c>
    </row>
    <row r="29" spans="1:3" x14ac:dyDescent="0.45">
      <c r="A29" s="22">
        <v>30298</v>
      </c>
      <c r="B29" t="s">
        <v>86</v>
      </c>
      <c r="C29" t="str">
        <f>VLOOKUP(B29,Zones!$A$1:$B$160,2,FALSE)</f>
        <v>Zone 1</v>
      </c>
    </row>
    <row r="30" spans="1:3" x14ac:dyDescent="0.45">
      <c r="A30" s="22">
        <v>30320</v>
      </c>
      <c r="B30" t="s">
        <v>86</v>
      </c>
      <c r="C30" t="str">
        <f>VLOOKUP(B30,Zones!$A$1:$B$160,2,FALSE)</f>
        <v>Zone 1</v>
      </c>
    </row>
    <row r="31" spans="1:3" x14ac:dyDescent="0.45">
      <c r="A31" s="22">
        <v>30006</v>
      </c>
      <c r="B31" t="s">
        <v>88</v>
      </c>
      <c r="C31" t="str">
        <f>VLOOKUP(B31,Zones!$A$1:$B$160,2,FALSE)</f>
        <v>Zone 1</v>
      </c>
    </row>
    <row r="32" spans="1:3" x14ac:dyDescent="0.45">
      <c r="A32" s="22">
        <v>30007</v>
      </c>
      <c r="B32" t="s">
        <v>88</v>
      </c>
      <c r="C32" t="str">
        <f>VLOOKUP(B32,Zones!$A$1:$B$160,2,FALSE)</f>
        <v>Zone 1</v>
      </c>
    </row>
    <row r="33" spans="1:3" x14ac:dyDescent="0.45">
      <c r="A33" s="22">
        <v>30008</v>
      </c>
      <c r="B33" t="s">
        <v>88</v>
      </c>
      <c r="C33" t="str">
        <f>VLOOKUP(B33,Zones!$A$1:$B$160,2,FALSE)</f>
        <v>Zone 1</v>
      </c>
    </row>
    <row r="34" spans="1:3" x14ac:dyDescent="0.45">
      <c r="A34" s="22">
        <v>30060</v>
      </c>
      <c r="B34" t="s">
        <v>88</v>
      </c>
      <c r="C34" t="str">
        <f>VLOOKUP(B34,Zones!$A$1:$B$160,2,FALSE)</f>
        <v>Zone 1</v>
      </c>
    </row>
    <row r="35" spans="1:3" x14ac:dyDescent="0.45">
      <c r="A35" s="22">
        <v>30061</v>
      </c>
      <c r="B35" t="s">
        <v>88</v>
      </c>
      <c r="C35" t="str">
        <f>VLOOKUP(B35,Zones!$A$1:$B$160,2,FALSE)</f>
        <v>Zone 1</v>
      </c>
    </row>
    <row r="36" spans="1:3" x14ac:dyDescent="0.45">
      <c r="A36" s="22">
        <v>30062</v>
      </c>
      <c r="B36" t="s">
        <v>88</v>
      </c>
      <c r="C36" t="str">
        <f>VLOOKUP(B36,Zones!$A$1:$B$160,2,FALSE)</f>
        <v>Zone 1</v>
      </c>
    </row>
    <row r="37" spans="1:3" x14ac:dyDescent="0.45">
      <c r="A37" s="22">
        <v>30063</v>
      </c>
      <c r="B37" t="s">
        <v>88</v>
      </c>
      <c r="C37" t="str">
        <f>VLOOKUP(B37,Zones!$A$1:$B$160,2,FALSE)</f>
        <v>Zone 1</v>
      </c>
    </row>
    <row r="38" spans="1:3" x14ac:dyDescent="0.45">
      <c r="A38" s="22">
        <v>30064</v>
      </c>
      <c r="B38" t="s">
        <v>88</v>
      </c>
      <c r="C38" t="str">
        <f>VLOOKUP(B38,Zones!$A$1:$B$160,2,FALSE)</f>
        <v>Zone 1</v>
      </c>
    </row>
    <row r="39" spans="1:3" x14ac:dyDescent="0.45">
      <c r="A39" s="22">
        <v>30065</v>
      </c>
      <c r="B39" t="s">
        <v>88</v>
      </c>
      <c r="C39" t="str">
        <f>VLOOKUP(B39,Zones!$A$1:$B$160,2,FALSE)</f>
        <v>Zone 1</v>
      </c>
    </row>
    <row r="40" spans="1:3" x14ac:dyDescent="0.45">
      <c r="A40" s="22">
        <v>30066</v>
      </c>
      <c r="B40" t="s">
        <v>88</v>
      </c>
      <c r="C40" t="str">
        <f>VLOOKUP(B40,Zones!$A$1:$B$160,2,FALSE)</f>
        <v>Zone 1</v>
      </c>
    </row>
    <row r="41" spans="1:3" x14ac:dyDescent="0.45">
      <c r="A41" s="22">
        <v>30067</v>
      </c>
      <c r="B41" t="s">
        <v>88</v>
      </c>
      <c r="C41" t="str">
        <f>VLOOKUP(B41,Zones!$A$1:$B$160,2,FALSE)</f>
        <v>Zone 1</v>
      </c>
    </row>
    <row r="42" spans="1:3" x14ac:dyDescent="0.45">
      <c r="A42" s="22">
        <v>30068</v>
      </c>
      <c r="B42" t="s">
        <v>88</v>
      </c>
      <c r="C42" t="str">
        <f>VLOOKUP(B42,Zones!$A$1:$B$160,2,FALSE)</f>
        <v>Zone 1</v>
      </c>
    </row>
    <row r="43" spans="1:3" x14ac:dyDescent="0.45">
      <c r="A43" s="22">
        <v>30069</v>
      </c>
      <c r="B43" t="s">
        <v>88</v>
      </c>
      <c r="C43" t="str">
        <f>VLOOKUP(B43,Zones!$A$1:$B$160,2,FALSE)</f>
        <v>Zone 1</v>
      </c>
    </row>
    <row r="44" spans="1:3" x14ac:dyDescent="0.45">
      <c r="A44" s="22">
        <v>30080</v>
      </c>
      <c r="B44" t="s">
        <v>88</v>
      </c>
      <c r="C44" t="str">
        <f>VLOOKUP(B44,Zones!$A$1:$B$160,2,FALSE)</f>
        <v>Zone 1</v>
      </c>
    </row>
    <row r="45" spans="1:3" x14ac:dyDescent="0.45">
      <c r="A45" s="22">
        <v>30081</v>
      </c>
      <c r="B45" t="s">
        <v>88</v>
      </c>
      <c r="C45" t="str">
        <f>VLOOKUP(B45,Zones!$A$1:$B$160,2,FALSE)</f>
        <v>Zone 1</v>
      </c>
    </row>
    <row r="46" spans="1:3" x14ac:dyDescent="0.45">
      <c r="A46" s="22">
        <v>30082</v>
      </c>
      <c r="B46" t="s">
        <v>88</v>
      </c>
      <c r="C46" t="str">
        <f>VLOOKUP(B46,Zones!$A$1:$B$160,2,FALSE)</f>
        <v>Zone 1</v>
      </c>
    </row>
    <row r="47" spans="1:3" x14ac:dyDescent="0.45">
      <c r="A47" s="22">
        <v>30090</v>
      </c>
      <c r="B47" t="s">
        <v>88</v>
      </c>
      <c r="C47" t="str">
        <f>VLOOKUP(B47,Zones!$A$1:$B$160,2,FALSE)</f>
        <v>Zone 1</v>
      </c>
    </row>
    <row r="48" spans="1:3" x14ac:dyDescent="0.45">
      <c r="A48" s="22">
        <v>30101</v>
      </c>
      <c r="B48" t="s">
        <v>88</v>
      </c>
      <c r="C48" t="str">
        <f>VLOOKUP(B48,Zones!$A$1:$B$160,2,FALSE)</f>
        <v>Zone 1</v>
      </c>
    </row>
    <row r="49" spans="1:3" x14ac:dyDescent="0.45">
      <c r="A49" s="22">
        <v>30106</v>
      </c>
      <c r="B49" t="s">
        <v>88</v>
      </c>
      <c r="C49" t="str">
        <f>VLOOKUP(B49,Zones!$A$1:$B$160,2,FALSE)</f>
        <v>Zone 1</v>
      </c>
    </row>
    <row r="50" spans="1:3" x14ac:dyDescent="0.45">
      <c r="A50" s="22">
        <v>30111</v>
      </c>
      <c r="B50" t="s">
        <v>88</v>
      </c>
      <c r="C50" t="str">
        <f>VLOOKUP(B50,Zones!$A$1:$B$160,2,FALSE)</f>
        <v>Zone 1</v>
      </c>
    </row>
    <row r="51" spans="1:3" x14ac:dyDescent="0.45">
      <c r="A51" s="22">
        <v>30126</v>
      </c>
      <c r="B51" t="s">
        <v>88</v>
      </c>
      <c r="C51" t="str">
        <f>VLOOKUP(B51,Zones!$A$1:$B$160,2,FALSE)</f>
        <v>Zone 1</v>
      </c>
    </row>
    <row r="52" spans="1:3" x14ac:dyDescent="0.45">
      <c r="A52" s="22">
        <v>30127</v>
      </c>
      <c r="B52" t="s">
        <v>88</v>
      </c>
      <c r="C52" t="str">
        <f>VLOOKUP(B52,Zones!$A$1:$B$160,2,FALSE)</f>
        <v>Zone 1</v>
      </c>
    </row>
    <row r="53" spans="1:3" x14ac:dyDescent="0.45">
      <c r="A53" s="22">
        <v>30144</v>
      </c>
      <c r="B53" t="s">
        <v>88</v>
      </c>
      <c r="C53" t="str">
        <f>VLOOKUP(B53,Zones!$A$1:$B$160,2,FALSE)</f>
        <v>Zone 1</v>
      </c>
    </row>
    <row r="54" spans="1:3" x14ac:dyDescent="0.45">
      <c r="A54" s="22">
        <v>30152</v>
      </c>
      <c r="B54" t="s">
        <v>88</v>
      </c>
      <c r="C54" t="str">
        <f>VLOOKUP(B54,Zones!$A$1:$B$160,2,FALSE)</f>
        <v>Zone 1</v>
      </c>
    </row>
    <row r="55" spans="1:3" x14ac:dyDescent="0.45">
      <c r="A55" s="22">
        <v>30156</v>
      </c>
      <c r="B55" t="s">
        <v>88</v>
      </c>
      <c r="C55" t="str">
        <f>VLOOKUP(B55,Zones!$A$1:$B$160,2,FALSE)</f>
        <v>Zone 1</v>
      </c>
    </row>
    <row r="56" spans="1:3" x14ac:dyDescent="0.45">
      <c r="A56" s="22">
        <v>30160</v>
      </c>
      <c r="B56" t="s">
        <v>88</v>
      </c>
      <c r="C56" t="str">
        <f>VLOOKUP(B56,Zones!$A$1:$B$160,2,FALSE)</f>
        <v>Zone 1</v>
      </c>
    </row>
    <row r="57" spans="1:3" x14ac:dyDescent="0.45">
      <c r="A57" s="22">
        <v>30168</v>
      </c>
      <c r="B57" t="s">
        <v>88</v>
      </c>
      <c r="C57" t="str">
        <f>VLOOKUP(B57,Zones!$A$1:$B$160,2,FALSE)</f>
        <v>Zone 1</v>
      </c>
    </row>
    <row r="58" spans="1:3" x14ac:dyDescent="0.45">
      <c r="A58" s="22">
        <v>30339</v>
      </c>
      <c r="B58" t="s">
        <v>88</v>
      </c>
      <c r="C58" t="str">
        <f>VLOOKUP(B58,Zones!$A$1:$B$160,2,FALSE)</f>
        <v>Zone 1</v>
      </c>
    </row>
    <row r="59" spans="1:3" x14ac:dyDescent="0.45">
      <c r="A59" s="22">
        <v>30002</v>
      </c>
      <c r="B59" t="s">
        <v>99</v>
      </c>
      <c r="C59" t="str">
        <f>VLOOKUP(B59,Zones!$A$1:$B$160,2,FALSE)</f>
        <v>Zone 1</v>
      </c>
    </row>
    <row r="60" spans="1:3" x14ac:dyDescent="0.45">
      <c r="A60" s="22">
        <v>30021</v>
      </c>
      <c r="B60" t="s">
        <v>99</v>
      </c>
      <c r="C60" t="str">
        <f>VLOOKUP(B60,Zones!$A$1:$B$160,2,FALSE)</f>
        <v>Zone 1</v>
      </c>
    </row>
    <row r="61" spans="1:3" x14ac:dyDescent="0.45">
      <c r="A61" s="22">
        <v>30030</v>
      </c>
      <c r="B61" t="s">
        <v>99</v>
      </c>
      <c r="C61" t="str">
        <f>VLOOKUP(B61,Zones!$A$1:$B$160,2,FALSE)</f>
        <v>Zone 1</v>
      </c>
    </row>
    <row r="62" spans="1:3" x14ac:dyDescent="0.45">
      <c r="A62" s="22">
        <v>30031</v>
      </c>
      <c r="B62" t="s">
        <v>230</v>
      </c>
      <c r="C62" t="str">
        <f>VLOOKUP(B62,Zones!$A$1:$B$160,2,FALSE)</f>
        <v>Zone 1</v>
      </c>
    </row>
    <row r="63" spans="1:3" x14ac:dyDescent="0.45">
      <c r="A63" s="22">
        <v>30032</v>
      </c>
      <c r="B63" t="s">
        <v>99</v>
      </c>
      <c r="C63" t="str">
        <f>VLOOKUP(B63,Zones!$A$1:$B$160,2,FALSE)</f>
        <v>Zone 1</v>
      </c>
    </row>
    <row r="64" spans="1:3" x14ac:dyDescent="0.45">
      <c r="A64" s="22">
        <v>30033</v>
      </c>
      <c r="B64" t="s">
        <v>99</v>
      </c>
      <c r="C64" t="str">
        <f>VLOOKUP(B64,Zones!$A$1:$B$160,2,FALSE)</f>
        <v>Zone 1</v>
      </c>
    </row>
    <row r="65" spans="1:3" x14ac:dyDescent="0.45">
      <c r="A65" s="22">
        <v>30034</v>
      </c>
      <c r="B65" t="s">
        <v>99</v>
      </c>
      <c r="C65" t="str">
        <f>VLOOKUP(B65,Zones!$A$1:$B$160,2,FALSE)</f>
        <v>Zone 1</v>
      </c>
    </row>
    <row r="66" spans="1:3" x14ac:dyDescent="0.45">
      <c r="A66" s="22">
        <v>30035</v>
      </c>
      <c r="B66" t="s">
        <v>99</v>
      </c>
      <c r="C66" t="str">
        <f>VLOOKUP(B66,Zones!$A$1:$B$160,2,FALSE)</f>
        <v>Zone 1</v>
      </c>
    </row>
    <row r="67" spans="1:3" x14ac:dyDescent="0.45">
      <c r="A67" s="22">
        <v>30036</v>
      </c>
      <c r="B67" t="s">
        <v>230</v>
      </c>
      <c r="C67" t="str">
        <f>VLOOKUP(B67,Zones!$A$1:$B$160,2,FALSE)</f>
        <v>Zone 1</v>
      </c>
    </row>
    <row r="68" spans="1:3" x14ac:dyDescent="0.45">
      <c r="A68" s="22">
        <v>30037</v>
      </c>
      <c r="B68" t="s">
        <v>230</v>
      </c>
      <c r="C68" t="str">
        <f>VLOOKUP(B68,Zones!$A$1:$B$160,2,FALSE)</f>
        <v>Zone 1</v>
      </c>
    </row>
    <row r="69" spans="1:3" x14ac:dyDescent="0.45">
      <c r="A69" s="22">
        <v>30038</v>
      </c>
      <c r="B69" t="s">
        <v>99</v>
      </c>
      <c r="C69" t="str">
        <f>VLOOKUP(B69,Zones!$A$1:$B$160,2,FALSE)</f>
        <v>Zone 1</v>
      </c>
    </row>
    <row r="70" spans="1:3" x14ac:dyDescent="0.45">
      <c r="A70" s="22">
        <v>30058</v>
      </c>
      <c r="B70" t="s">
        <v>99</v>
      </c>
      <c r="C70" t="str">
        <f>VLOOKUP(B70,Zones!$A$1:$B$160,2,FALSE)</f>
        <v>Zone 1</v>
      </c>
    </row>
    <row r="71" spans="1:3" x14ac:dyDescent="0.45">
      <c r="A71" s="22">
        <v>30072</v>
      </c>
      <c r="B71" t="s">
        <v>99</v>
      </c>
      <c r="C71" t="str">
        <f>VLOOKUP(B71,Zones!$A$1:$B$160,2,FALSE)</f>
        <v>Zone 1</v>
      </c>
    </row>
    <row r="72" spans="1:3" x14ac:dyDescent="0.45">
      <c r="A72" s="22">
        <v>30073</v>
      </c>
      <c r="B72" t="s">
        <v>230</v>
      </c>
      <c r="C72" t="str">
        <f>VLOOKUP(B72,Zones!$A$1:$B$160,2,FALSE)</f>
        <v>Zone 1</v>
      </c>
    </row>
    <row r="73" spans="1:3" x14ac:dyDescent="0.45">
      <c r="A73" s="22">
        <v>30074</v>
      </c>
      <c r="B73" t="s">
        <v>230</v>
      </c>
      <c r="C73" t="str">
        <f>VLOOKUP(B73,Zones!$A$1:$B$160,2,FALSE)</f>
        <v>Zone 1</v>
      </c>
    </row>
    <row r="74" spans="1:3" x14ac:dyDescent="0.45">
      <c r="A74" s="22">
        <v>30079</v>
      </c>
      <c r="B74" t="s">
        <v>99</v>
      </c>
      <c r="C74" t="str">
        <f>VLOOKUP(B74,Zones!$A$1:$B$160,2,FALSE)</f>
        <v>Zone 1</v>
      </c>
    </row>
    <row r="75" spans="1:3" x14ac:dyDescent="0.45">
      <c r="A75" s="22">
        <v>30083</v>
      </c>
      <c r="B75" t="s">
        <v>99</v>
      </c>
      <c r="C75" t="str">
        <f>VLOOKUP(B75,Zones!$A$1:$B$160,2,FALSE)</f>
        <v>Zone 1</v>
      </c>
    </row>
    <row r="76" spans="1:3" x14ac:dyDescent="0.45">
      <c r="A76" s="22">
        <v>30084</v>
      </c>
      <c r="B76" t="s">
        <v>99</v>
      </c>
      <c r="C76" t="str">
        <f>VLOOKUP(B76,Zones!$A$1:$B$160,2,FALSE)</f>
        <v>Zone 1</v>
      </c>
    </row>
    <row r="77" spans="1:3" x14ac:dyDescent="0.45">
      <c r="A77" s="22">
        <v>30085</v>
      </c>
      <c r="B77" t="s">
        <v>230</v>
      </c>
      <c r="C77" t="str">
        <f>VLOOKUP(B77,Zones!$A$1:$B$160,2,FALSE)</f>
        <v>Zone 1</v>
      </c>
    </row>
    <row r="78" spans="1:3" x14ac:dyDescent="0.45">
      <c r="A78" s="22">
        <v>30086</v>
      </c>
      <c r="B78" t="s">
        <v>230</v>
      </c>
      <c r="C78" t="str">
        <f>VLOOKUP(B78,Zones!$A$1:$B$160,2,FALSE)</f>
        <v>Zone 1</v>
      </c>
    </row>
    <row r="79" spans="1:3" x14ac:dyDescent="0.45">
      <c r="A79" s="22">
        <v>30087</v>
      </c>
      <c r="B79" t="s">
        <v>99</v>
      </c>
      <c r="C79" t="str">
        <f>VLOOKUP(B79,Zones!$A$1:$B$160,2,FALSE)</f>
        <v>Zone 1</v>
      </c>
    </row>
    <row r="80" spans="1:3" x14ac:dyDescent="0.45">
      <c r="A80" s="22">
        <v>30088</v>
      </c>
      <c r="B80" t="s">
        <v>99</v>
      </c>
      <c r="C80" t="str">
        <f>VLOOKUP(B80,Zones!$A$1:$B$160,2,FALSE)</f>
        <v>Zone 1</v>
      </c>
    </row>
    <row r="81" spans="1:3" x14ac:dyDescent="0.45">
      <c r="A81" s="22">
        <v>30294</v>
      </c>
      <c r="B81" t="s">
        <v>99</v>
      </c>
      <c r="C81" t="str">
        <f>VLOOKUP(B81,Zones!$A$1:$B$160,2,FALSE)</f>
        <v>Zone 1</v>
      </c>
    </row>
    <row r="82" spans="1:3" x14ac:dyDescent="0.45">
      <c r="A82" s="22">
        <v>30307</v>
      </c>
      <c r="B82" t="s">
        <v>99</v>
      </c>
      <c r="C82" t="str">
        <f>VLOOKUP(B82,Zones!$A$1:$B$160,2,FALSE)</f>
        <v>Zone 1</v>
      </c>
    </row>
    <row r="83" spans="1:3" x14ac:dyDescent="0.45">
      <c r="A83" s="22">
        <v>30316</v>
      </c>
      <c r="B83" t="s">
        <v>99</v>
      </c>
      <c r="C83" t="str">
        <f>VLOOKUP(B83,Zones!$A$1:$B$160,2,FALSE)</f>
        <v>Zone 1</v>
      </c>
    </row>
    <row r="84" spans="1:3" x14ac:dyDescent="0.45">
      <c r="A84" s="22">
        <v>30317</v>
      </c>
      <c r="B84" t="s">
        <v>99</v>
      </c>
      <c r="C84" t="str">
        <f>VLOOKUP(B84,Zones!$A$1:$B$160,2,FALSE)</f>
        <v>Zone 1</v>
      </c>
    </row>
    <row r="85" spans="1:3" x14ac:dyDescent="0.45">
      <c r="A85" s="22">
        <v>30319</v>
      </c>
      <c r="B85" t="s">
        <v>99</v>
      </c>
      <c r="C85" t="str">
        <f>VLOOKUP(B85,Zones!$A$1:$B$160,2,FALSE)</f>
        <v>Zone 1</v>
      </c>
    </row>
    <row r="86" spans="1:3" x14ac:dyDescent="0.45">
      <c r="A86" s="22">
        <v>30322</v>
      </c>
      <c r="B86" t="s">
        <v>99</v>
      </c>
      <c r="C86" t="str">
        <f>VLOOKUP(B86,Zones!$A$1:$B$160,2,FALSE)</f>
        <v>Zone 1</v>
      </c>
    </row>
    <row r="87" spans="1:3" x14ac:dyDescent="0.45">
      <c r="A87" s="22">
        <v>30329</v>
      </c>
      <c r="B87" t="s">
        <v>99</v>
      </c>
      <c r="C87" t="str">
        <f>VLOOKUP(B87,Zones!$A$1:$B$160,2,FALSE)</f>
        <v>Zone 1</v>
      </c>
    </row>
    <row r="88" spans="1:3" x14ac:dyDescent="0.45">
      <c r="A88" s="22">
        <v>30338</v>
      </c>
      <c r="B88" t="s">
        <v>99</v>
      </c>
      <c r="C88" t="str">
        <f>VLOOKUP(B88,Zones!$A$1:$B$160,2,FALSE)</f>
        <v>Zone 1</v>
      </c>
    </row>
    <row r="89" spans="1:3" x14ac:dyDescent="0.45">
      <c r="A89" s="22">
        <v>30340</v>
      </c>
      <c r="B89" t="s">
        <v>99</v>
      </c>
      <c r="C89" t="str">
        <f>VLOOKUP(B89,Zones!$A$1:$B$160,2,FALSE)</f>
        <v>Zone 1</v>
      </c>
    </row>
    <row r="90" spans="1:3" x14ac:dyDescent="0.45">
      <c r="A90" s="22">
        <v>30341</v>
      </c>
      <c r="B90" t="s">
        <v>99</v>
      </c>
      <c r="C90" t="str">
        <f>VLOOKUP(B90,Zones!$A$1:$B$160,2,FALSE)</f>
        <v>Zone 1</v>
      </c>
    </row>
    <row r="91" spans="1:3" x14ac:dyDescent="0.45">
      <c r="A91" s="22">
        <v>30345</v>
      </c>
      <c r="B91" t="s">
        <v>99</v>
      </c>
      <c r="C91" t="str">
        <f>VLOOKUP(B91,Zones!$A$1:$B$160,2,FALSE)</f>
        <v>Zone 1</v>
      </c>
    </row>
    <row r="92" spans="1:3" x14ac:dyDescent="0.45">
      <c r="A92" s="22">
        <v>30346</v>
      </c>
      <c r="B92" t="s">
        <v>99</v>
      </c>
      <c r="C92" t="str">
        <f>VLOOKUP(B92,Zones!$A$1:$B$160,2,FALSE)</f>
        <v>Zone 1</v>
      </c>
    </row>
    <row r="93" spans="1:3" x14ac:dyDescent="0.45">
      <c r="A93" s="22">
        <v>30360</v>
      </c>
      <c r="B93" t="s">
        <v>99</v>
      </c>
      <c r="C93" t="str">
        <f>VLOOKUP(B93,Zones!$A$1:$B$160,2,FALSE)</f>
        <v>Zone 1</v>
      </c>
    </row>
    <row r="94" spans="1:3" x14ac:dyDescent="0.45">
      <c r="A94" s="22">
        <v>30122</v>
      </c>
      <c r="B94" t="s">
        <v>103</v>
      </c>
      <c r="C94" t="str">
        <f>VLOOKUP(B94,Zones!$A$1:$B$160,2,FALSE)</f>
        <v>Zone 1</v>
      </c>
    </row>
    <row r="95" spans="1:3" x14ac:dyDescent="0.45">
      <c r="A95" s="22">
        <v>30133</v>
      </c>
      <c r="B95" t="s">
        <v>103</v>
      </c>
      <c r="C95" t="str">
        <f>VLOOKUP(B95,Zones!$A$1:$B$160,2,FALSE)</f>
        <v>Zone 1</v>
      </c>
    </row>
    <row r="96" spans="1:3" x14ac:dyDescent="0.45">
      <c r="A96" s="22">
        <v>30134</v>
      </c>
      <c r="B96" t="s">
        <v>103</v>
      </c>
      <c r="C96" t="str">
        <f>VLOOKUP(B96,Zones!$A$1:$B$160,2,FALSE)</f>
        <v>Zone 1</v>
      </c>
    </row>
    <row r="97" spans="1:3" x14ac:dyDescent="0.45">
      <c r="A97" s="22">
        <v>30135</v>
      </c>
      <c r="B97" t="s">
        <v>103</v>
      </c>
      <c r="C97" t="str">
        <f>VLOOKUP(B97,Zones!$A$1:$B$160,2,FALSE)</f>
        <v>Zone 1</v>
      </c>
    </row>
    <row r="98" spans="1:3" x14ac:dyDescent="0.45">
      <c r="A98" s="22">
        <v>30154</v>
      </c>
      <c r="B98" t="s">
        <v>103</v>
      </c>
      <c r="C98" t="str">
        <f>VLOOKUP(B98,Zones!$A$1:$B$160,2,FALSE)</f>
        <v>Zone 1</v>
      </c>
    </row>
    <row r="99" spans="1:3" x14ac:dyDescent="0.45">
      <c r="A99" s="22">
        <v>30187</v>
      </c>
      <c r="B99" t="s">
        <v>103</v>
      </c>
      <c r="C99" t="str">
        <f>VLOOKUP(B99,Zones!$A$1:$B$160,2,FALSE)</f>
        <v>Zone 1</v>
      </c>
    </row>
    <row r="100" spans="1:3" x14ac:dyDescent="0.45">
      <c r="A100" s="22">
        <v>30205</v>
      </c>
      <c r="B100" t="s">
        <v>111</v>
      </c>
      <c r="C100" t="str">
        <f>VLOOKUP(B100,Zones!$A$1:$B$160,2,FALSE)</f>
        <v>Zone 1</v>
      </c>
    </row>
    <row r="101" spans="1:3" x14ac:dyDescent="0.45">
      <c r="A101" s="22">
        <v>30214</v>
      </c>
      <c r="B101" t="s">
        <v>111</v>
      </c>
      <c r="C101" t="str">
        <f>VLOOKUP(B101,Zones!$A$1:$B$160,2,FALSE)</f>
        <v>Zone 1</v>
      </c>
    </row>
    <row r="102" spans="1:3" x14ac:dyDescent="0.45">
      <c r="A102" s="22">
        <v>30215</v>
      </c>
      <c r="B102" t="s">
        <v>111</v>
      </c>
      <c r="C102" t="str">
        <f>VLOOKUP(B102,Zones!$A$1:$B$160,2,FALSE)</f>
        <v>Zone 1</v>
      </c>
    </row>
    <row r="103" spans="1:3" x14ac:dyDescent="0.45">
      <c r="A103" s="22">
        <v>30269</v>
      </c>
      <c r="B103" t="s">
        <v>111</v>
      </c>
      <c r="C103" t="str">
        <f>VLOOKUP(B103,Zones!$A$1:$B$160,2,FALSE)</f>
        <v>Zone 1</v>
      </c>
    </row>
    <row r="104" spans="1:3" x14ac:dyDescent="0.45">
      <c r="A104" s="22">
        <v>30270</v>
      </c>
      <c r="B104" t="s">
        <v>111</v>
      </c>
      <c r="C104" t="str">
        <f>VLOOKUP(B104,Zones!$A$1:$B$160,2,FALSE)</f>
        <v>Zone 1</v>
      </c>
    </row>
    <row r="105" spans="1:3" x14ac:dyDescent="0.45">
      <c r="A105" s="22">
        <v>30290</v>
      </c>
      <c r="B105" t="s">
        <v>111</v>
      </c>
      <c r="C105" t="str">
        <f>VLOOKUP(B105,Zones!$A$1:$B$160,2,FALSE)</f>
        <v>Zone 1</v>
      </c>
    </row>
    <row r="106" spans="1:3" x14ac:dyDescent="0.45">
      <c r="A106" s="22">
        <v>31169</v>
      </c>
      <c r="B106" t="s">
        <v>111</v>
      </c>
      <c r="C106" t="str">
        <f>VLOOKUP(B106,Zones!$A$1:$B$160,2,FALSE)</f>
        <v>Zone 1</v>
      </c>
    </row>
    <row r="107" spans="1:3" x14ac:dyDescent="0.45">
      <c r="A107" s="22">
        <v>30028</v>
      </c>
      <c r="B107" t="s">
        <v>113</v>
      </c>
      <c r="C107" t="str">
        <f>VLOOKUP(B107,Zones!$A$1:$B$160,2,FALSE)</f>
        <v>Zone 1</v>
      </c>
    </row>
    <row r="108" spans="1:3" x14ac:dyDescent="0.45">
      <c r="A108" s="22">
        <v>30040</v>
      </c>
      <c r="B108" t="s">
        <v>113</v>
      </c>
      <c r="C108" t="str">
        <f>VLOOKUP(B108,Zones!$A$1:$B$160,2,FALSE)</f>
        <v>Zone 1</v>
      </c>
    </row>
    <row r="109" spans="1:3" x14ac:dyDescent="0.45">
      <c r="A109" s="22">
        <v>30041</v>
      </c>
      <c r="B109" t="s">
        <v>113</v>
      </c>
      <c r="C109" t="str">
        <f>VLOOKUP(B109,Zones!$A$1:$B$160,2,FALSE)</f>
        <v>Zone 1</v>
      </c>
    </row>
    <row r="110" spans="1:3" x14ac:dyDescent="0.45">
      <c r="A110" s="22">
        <v>30004</v>
      </c>
      <c r="B110" t="s">
        <v>115</v>
      </c>
      <c r="C110" t="str">
        <f>VLOOKUP(B110,Zones!$A$1:$B$160,2,FALSE)</f>
        <v>Zone 1</v>
      </c>
    </row>
    <row r="111" spans="1:3" x14ac:dyDescent="0.45">
      <c r="A111" s="22">
        <v>30005</v>
      </c>
      <c r="B111" t="s">
        <v>115</v>
      </c>
      <c r="C111" t="str">
        <f>VLOOKUP(B111,Zones!$A$1:$B$160,2,FALSE)</f>
        <v>Zone 1</v>
      </c>
    </row>
    <row r="112" spans="1:3" x14ac:dyDescent="0.45">
      <c r="A112" s="22">
        <v>30009</v>
      </c>
      <c r="B112" t="s">
        <v>115</v>
      </c>
      <c r="C112" t="str">
        <f>VLOOKUP(B112,Zones!$A$1:$B$160,2,FALSE)</f>
        <v>Zone 1</v>
      </c>
    </row>
    <row r="113" spans="1:3" x14ac:dyDescent="0.45">
      <c r="A113" s="22">
        <v>30022</v>
      </c>
      <c r="B113" t="s">
        <v>115</v>
      </c>
      <c r="C113" t="str">
        <f>VLOOKUP(B113,Zones!$A$1:$B$160,2,FALSE)</f>
        <v>Zone 1</v>
      </c>
    </row>
    <row r="114" spans="1:3" x14ac:dyDescent="0.45">
      <c r="A114" s="22">
        <v>30023</v>
      </c>
      <c r="B114" t="s">
        <v>115</v>
      </c>
      <c r="C114" t="str">
        <f>VLOOKUP(B114,Zones!$A$1:$B$160,2,FALSE)</f>
        <v>Zone 1</v>
      </c>
    </row>
    <row r="115" spans="1:3" x14ac:dyDescent="0.45">
      <c r="A115" s="22">
        <v>30075</v>
      </c>
      <c r="B115" t="s">
        <v>115</v>
      </c>
      <c r="C115" t="str">
        <f>VLOOKUP(B115,Zones!$A$1:$B$160,2,FALSE)</f>
        <v>Zone 1</v>
      </c>
    </row>
    <row r="116" spans="1:3" x14ac:dyDescent="0.45">
      <c r="A116" s="22">
        <v>30076</v>
      </c>
      <c r="B116" t="s">
        <v>115</v>
      </c>
      <c r="C116" t="str">
        <f>VLOOKUP(B116,Zones!$A$1:$B$160,2,FALSE)</f>
        <v>Zone 1</v>
      </c>
    </row>
    <row r="117" spans="1:3" x14ac:dyDescent="0.45">
      <c r="A117" s="22">
        <v>30077</v>
      </c>
      <c r="B117" t="s">
        <v>115</v>
      </c>
      <c r="C117" t="str">
        <f>VLOOKUP(B117,Zones!$A$1:$B$160,2,FALSE)</f>
        <v>Zone 1</v>
      </c>
    </row>
    <row r="118" spans="1:3" x14ac:dyDescent="0.45">
      <c r="A118" s="22">
        <v>30097</v>
      </c>
      <c r="B118" t="s">
        <v>115</v>
      </c>
      <c r="C118" t="str">
        <f>VLOOKUP(B118,Zones!$A$1:$B$160,2,FALSE)</f>
        <v>Zone 1</v>
      </c>
    </row>
    <row r="119" spans="1:3" x14ac:dyDescent="0.45">
      <c r="A119" s="22">
        <v>30213</v>
      </c>
      <c r="B119" t="s">
        <v>115</v>
      </c>
      <c r="C119" t="str">
        <f>VLOOKUP(B119,Zones!$A$1:$B$160,2,FALSE)</f>
        <v>Zone 1</v>
      </c>
    </row>
    <row r="120" spans="1:3" x14ac:dyDescent="0.45">
      <c r="A120" s="22">
        <v>30268</v>
      </c>
      <c r="B120" t="s">
        <v>115</v>
      </c>
      <c r="C120" t="str">
        <f>VLOOKUP(B120,Zones!$A$1:$B$160,2,FALSE)</f>
        <v>Zone 1</v>
      </c>
    </row>
    <row r="121" spans="1:3" x14ac:dyDescent="0.45">
      <c r="A121" s="22">
        <v>30272</v>
      </c>
      <c r="B121" t="s">
        <v>115</v>
      </c>
      <c r="C121" t="str">
        <f>VLOOKUP(B121,Zones!$A$1:$B$160,2,FALSE)</f>
        <v>Zone 1</v>
      </c>
    </row>
    <row r="122" spans="1:3" x14ac:dyDescent="0.45">
      <c r="A122" s="22">
        <v>30291</v>
      </c>
      <c r="B122" t="s">
        <v>115</v>
      </c>
      <c r="C122" t="str">
        <f>VLOOKUP(B122,Zones!$A$1:$B$160,2,FALSE)</f>
        <v>Zone 1</v>
      </c>
    </row>
    <row r="123" spans="1:3" x14ac:dyDescent="0.45">
      <c r="A123" s="22">
        <v>30301</v>
      </c>
      <c r="B123" t="s">
        <v>115</v>
      </c>
      <c r="C123" t="str">
        <f>VLOOKUP(B123,Zones!$A$1:$B$160,2,FALSE)</f>
        <v>Zone 1</v>
      </c>
    </row>
    <row r="124" spans="1:3" x14ac:dyDescent="0.45">
      <c r="A124" s="22">
        <v>30302</v>
      </c>
      <c r="B124" t="s">
        <v>115</v>
      </c>
      <c r="C124" t="str">
        <f>VLOOKUP(B124,Zones!$A$1:$B$160,2,FALSE)</f>
        <v>Zone 1</v>
      </c>
    </row>
    <row r="125" spans="1:3" x14ac:dyDescent="0.45">
      <c r="A125" s="22">
        <v>30303</v>
      </c>
      <c r="B125" t="s">
        <v>115</v>
      </c>
      <c r="C125" t="str">
        <f>VLOOKUP(B125,Zones!$A$1:$B$160,2,FALSE)</f>
        <v>Zone 1</v>
      </c>
    </row>
    <row r="126" spans="1:3" x14ac:dyDescent="0.45">
      <c r="A126" s="22">
        <v>30304</v>
      </c>
      <c r="B126" t="s">
        <v>115</v>
      </c>
      <c r="C126" t="str">
        <f>VLOOKUP(B126,Zones!$A$1:$B$160,2,FALSE)</f>
        <v>Zone 1</v>
      </c>
    </row>
    <row r="127" spans="1:3" x14ac:dyDescent="0.45">
      <c r="A127" s="22">
        <v>30305</v>
      </c>
      <c r="B127" t="s">
        <v>115</v>
      </c>
      <c r="C127" t="str">
        <f>VLOOKUP(B127,Zones!$A$1:$B$160,2,FALSE)</f>
        <v>Zone 1</v>
      </c>
    </row>
    <row r="128" spans="1:3" x14ac:dyDescent="0.45">
      <c r="A128" s="22">
        <v>30306</v>
      </c>
      <c r="B128" t="s">
        <v>115</v>
      </c>
      <c r="C128" t="str">
        <f>VLOOKUP(B128,Zones!$A$1:$B$160,2,FALSE)</f>
        <v>Zone 1</v>
      </c>
    </row>
    <row r="129" spans="1:3" x14ac:dyDescent="0.45">
      <c r="A129" s="22">
        <v>30308</v>
      </c>
      <c r="B129" t="s">
        <v>115</v>
      </c>
      <c r="C129" t="str">
        <f>VLOOKUP(B129,Zones!$A$1:$B$160,2,FALSE)</f>
        <v>Zone 1</v>
      </c>
    </row>
    <row r="130" spans="1:3" x14ac:dyDescent="0.45">
      <c r="A130" s="22">
        <v>30309</v>
      </c>
      <c r="B130" t="s">
        <v>115</v>
      </c>
      <c r="C130" t="str">
        <f>VLOOKUP(B130,Zones!$A$1:$B$160,2,FALSE)</f>
        <v>Zone 1</v>
      </c>
    </row>
    <row r="131" spans="1:3" x14ac:dyDescent="0.45">
      <c r="A131" s="22">
        <v>30310</v>
      </c>
      <c r="B131" t="s">
        <v>115</v>
      </c>
      <c r="C131" t="str">
        <f>VLOOKUP(B131,Zones!$A$1:$B$160,2,FALSE)</f>
        <v>Zone 1</v>
      </c>
    </row>
    <row r="132" spans="1:3" x14ac:dyDescent="0.45">
      <c r="A132" s="22">
        <v>30311</v>
      </c>
      <c r="B132" t="s">
        <v>115</v>
      </c>
      <c r="C132" t="str">
        <f>VLOOKUP(B132,Zones!$A$1:$B$160,2,FALSE)</f>
        <v>Zone 1</v>
      </c>
    </row>
    <row r="133" spans="1:3" x14ac:dyDescent="0.45">
      <c r="A133" s="22">
        <v>30312</v>
      </c>
      <c r="B133" t="s">
        <v>115</v>
      </c>
      <c r="C133" t="str">
        <f>VLOOKUP(B133,Zones!$A$1:$B$160,2,FALSE)</f>
        <v>Zone 1</v>
      </c>
    </row>
    <row r="134" spans="1:3" x14ac:dyDescent="0.45">
      <c r="A134" s="22">
        <v>30313</v>
      </c>
      <c r="B134" t="s">
        <v>115</v>
      </c>
      <c r="C134" t="str">
        <f>VLOOKUP(B134,Zones!$A$1:$B$160,2,FALSE)</f>
        <v>Zone 1</v>
      </c>
    </row>
    <row r="135" spans="1:3" x14ac:dyDescent="0.45">
      <c r="A135" s="22">
        <v>30314</v>
      </c>
      <c r="B135" t="s">
        <v>115</v>
      </c>
      <c r="C135" t="str">
        <f>VLOOKUP(B135,Zones!$A$1:$B$160,2,FALSE)</f>
        <v>Zone 1</v>
      </c>
    </row>
    <row r="136" spans="1:3" x14ac:dyDescent="0.45">
      <c r="A136" s="22">
        <v>30315</v>
      </c>
      <c r="B136" t="s">
        <v>115</v>
      </c>
      <c r="C136" t="str">
        <f>VLOOKUP(B136,Zones!$A$1:$B$160,2,FALSE)</f>
        <v>Zone 1</v>
      </c>
    </row>
    <row r="137" spans="1:3" x14ac:dyDescent="0.45">
      <c r="A137" s="22">
        <v>30318</v>
      </c>
      <c r="B137" t="s">
        <v>115</v>
      </c>
      <c r="C137" t="str">
        <f>VLOOKUP(B137,Zones!$A$1:$B$160,2,FALSE)</f>
        <v>Zone 1</v>
      </c>
    </row>
    <row r="138" spans="1:3" x14ac:dyDescent="0.45">
      <c r="A138" s="22">
        <v>30321</v>
      </c>
      <c r="B138" t="s">
        <v>115</v>
      </c>
      <c r="C138" t="str">
        <f>VLOOKUP(B138,Zones!$A$1:$B$160,2,FALSE)</f>
        <v>Zone 1</v>
      </c>
    </row>
    <row r="139" spans="1:3" x14ac:dyDescent="0.45">
      <c r="A139" s="22">
        <v>30324</v>
      </c>
      <c r="B139" t="s">
        <v>115</v>
      </c>
      <c r="C139" t="str">
        <f>VLOOKUP(B139,Zones!$A$1:$B$160,2,FALSE)</f>
        <v>Zone 1</v>
      </c>
    </row>
    <row r="140" spans="1:3" x14ac:dyDescent="0.45">
      <c r="A140" s="22">
        <v>30325</v>
      </c>
      <c r="B140" t="s">
        <v>115</v>
      </c>
      <c r="C140" t="str">
        <f>VLOOKUP(B140,Zones!$A$1:$B$160,2,FALSE)</f>
        <v>Zone 1</v>
      </c>
    </row>
    <row r="141" spans="1:3" x14ac:dyDescent="0.45">
      <c r="A141" s="22">
        <v>30326</v>
      </c>
      <c r="B141" t="s">
        <v>115</v>
      </c>
      <c r="C141" t="str">
        <f>VLOOKUP(B141,Zones!$A$1:$B$160,2,FALSE)</f>
        <v>Zone 1</v>
      </c>
    </row>
    <row r="142" spans="1:3" x14ac:dyDescent="0.45">
      <c r="A142" s="22">
        <v>30327</v>
      </c>
      <c r="B142" t="s">
        <v>115</v>
      </c>
      <c r="C142" t="str">
        <f>VLOOKUP(B142,Zones!$A$1:$B$160,2,FALSE)</f>
        <v>Zone 1</v>
      </c>
    </row>
    <row r="143" spans="1:3" x14ac:dyDescent="0.45">
      <c r="A143" s="22">
        <v>30328</v>
      </c>
      <c r="B143" t="s">
        <v>115</v>
      </c>
      <c r="C143" t="str">
        <f>VLOOKUP(B143,Zones!$A$1:$B$160,2,FALSE)</f>
        <v>Zone 1</v>
      </c>
    </row>
    <row r="144" spans="1:3" x14ac:dyDescent="0.45">
      <c r="A144" s="22">
        <v>30330</v>
      </c>
      <c r="B144" t="s">
        <v>115</v>
      </c>
      <c r="C144" t="str">
        <f>VLOOKUP(B144,Zones!$A$1:$B$160,2,FALSE)</f>
        <v>Zone 1</v>
      </c>
    </row>
    <row r="145" spans="1:3" x14ac:dyDescent="0.45">
      <c r="A145" s="22">
        <v>30331</v>
      </c>
      <c r="B145" t="s">
        <v>115</v>
      </c>
      <c r="C145" t="str">
        <f>VLOOKUP(B145,Zones!$A$1:$B$160,2,FALSE)</f>
        <v>Zone 1</v>
      </c>
    </row>
    <row r="146" spans="1:3" x14ac:dyDescent="0.45">
      <c r="A146" s="22">
        <v>30332</v>
      </c>
      <c r="B146" t="s">
        <v>115</v>
      </c>
      <c r="C146" t="str">
        <f>VLOOKUP(B146,Zones!$A$1:$B$160,2,FALSE)</f>
        <v>Zone 1</v>
      </c>
    </row>
    <row r="147" spans="1:3" x14ac:dyDescent="0.45">
      <c r="A147" s="22">
        <v>30333</v>
      </c>
      <c r="B147" t="s">
        <v>115</v>
      </c>
      <c r="C147" t="str">
        <f>VLOOKUP(B147,Zones!$A$1:$B$160,2,FALSE)</f>
        <v>Zone 1</v>
      </c>
    </row>
    <row r="148" spans="1:3" x14ac:dyDescent="0.45">
      <c r="A148" s="22">
        <v>30334</v>
      </c>
      <c r="B148" t="s">
        <v>115</v>
      </c>
      <c r="C148" t="str">
        <f>VLOOKUP(B148,Zones!$A$1:$B$160,2,FALSE)</f>
        <v>Zone 1</v>
      </c>
    </row>
    <row r="149" spans="1:3" x14ac:dyDescent="0.45">
      <c r="A149" s="22">
        <v>30336</v>
      </c>
      <c r="B149" t="s">
        <v>115</v>
      </c>
      <c r="C149" t="str">
        <f>VLOOKUP(B149,Zones!$A$1:$B$160,2,FALSE)</f>
        <v>Zone 1</v>
      </c>
    </row>
    <row r="150" spans="1:3" x14ac:dyDescent="0.45">
      <c r="A150" s="22">
        <v>30337</v>
      </c>
      <c r="B150" t="s">
        <v>115</v>
      </c>
      <c r="C150" t="str">
        <f>VLOOKUP(B150,Zones!$A$1:$B$160,2,FALSE)</f>
        <v>Zone 1</v>
      </c>
    </row>
    <row r="151" spans="1:3" x14ac:dyDescent="0.45">
      <c r="A151" s="22">
        <v>30342</v>
      </c>
      <c r="B151" t="s">
        <v>115</v>
      </c>
      <c r="C151" t="str">
        <f>VLOOKUP(B151,Zones!$A$1:$B$160,2,FALSE)</f>
        <v>Zone 1</v>
      </c>
    </row>
    <row r="152" spans="1:3" x14ac:dyDescent="0.45">
      <c r="A152" s="22">
        <v>30343</v>
      </c>
      <c r="B152" t="s">
        <v>115</v>
      </c>
      <c r="C152" t="str">
        <f>VLOOKUP(B152,Zones!$A$1:$B$160,2,FALSE)</f>
        <v>Zone 1</v>
      </c>
    </row>
    <row r="153" spans="1:3" x14ac:dyDescent="0.45">
      <c r="A153" s="22">
        <v>30344</v>
      </c>
      <c r="B153" t="s">
        <v>115</v>
      </c>
      <c r="C153" t="str">
        <f>VLOOKUP(B153,Zones!$A$1:$B$160,2,FALSE)</f>
        <v>Zone 1</v>
      </c>
    </row>
    <row r="154" spans="1:3" x14ac:dyDescent="0.45">
      <c r="A154" s="22">
        <v>30347</v>
      </c>
      <c r="B154" t="s">
        <v>115</v>
      </c>
      <c r="C154" t="str">
        <f>VLOOKUP(B154,Zones!$A$1:$B$160,2,FALSE)</f>
        <v>Zone 1</v>
      </c>
    </row>
    <row r="155" spans="1:3" x14ac:dyDescent="0.45">
      <c r="A155" s="22">
        <v>30348</v>
      </c>
      <c r="B155" t="s">
        <v>115</v>
      </c>
      <c r="C155" t="str">
        <f>VLOOKUP(B155,Zones!$A$1:$B$160,2,FALSE)</f>
        <v>Zone 1</v>
      </c>
    </row>
    <row r="156" spans="1:3" x14ac:dyDescent="0.45">
      <c r="A156" s="22">
        <v>30349</v>
      </c>
      <c r="B156" t="s">
        <v>115</v>
      </c>
      <c r="C156" t="str">
        <f>VLOOKUP(B156,Zones!$A$1:$B$160,2,FALSE)</f>
        <v>Zone 1</v>
      </c>
    </row>
    <row r="157" spans="1:3" x14ac:dyDescent="0.45">
      <c r="A157" s="22">
        <v>30350</v>
      </c>
      <c r="B157" t="s">
        <v>115</v>
      </c>
      <c r="C157" t="str">
        <f>VLOOKUP(B157,Zones!$A$1:$B$160,2,FALSE)</f>
        <v>Zone 1</v>
      </c>
    </row>
    <row r="158" spans="1:3" x14ac:dyDescent="0.45">
      <c r="A158" s="22">
        <v>30353</v>
      </c>
      <c r="B158" t="s">
        <v>115</v>
      </c>
      <c r="C158" t="str">
        <f>VLOOKUP(B158,Zones!$A$1:$B$160,2,FALSE)</f>
        <v>Zone 1</v>
      </c>
    </row>
    <row r="159" spans="1:3" x14ac:dyDescent="0.45">
      <c r="A159" s="22">
        <v>30354</v>
      </c>
      <c r="B159" t="s">
        <v>115</v>
      </c>
      <c r="C159" t="str">
        <f>VLOOKUP(B159,Zones!$A$1:$B$160,2,FALSE)</f>
        <v>Zone 1</v>
      </c>
    </row>
    <row r="160" spans="1:3" x14ac:dyDescent="0.45">
      <c r="A160" s="22">
        <v>30355</v>
      </c>
      <c r="B160" t="s">
        <v>115</v>
      </c>
      <c r="C160" t="str">
        <f>VLOOKUP(B160,Zones!$A$1:$B$160,2,FALSE)</f>
        <v>Zone 1</v>
      </c>
    </row>
    <row r="161" spans="1:3" x14ac:dyDescent="0.45">
      <c r="A161" s="22">
        <v>30356</v>
      </c>
      <c r="B161" t="s">
        <v>115</v>
      </c>
      <c r="C161" t="str">
        <f>VLOOKUP(B161,Zones!$A$1:$B$160,2,FALSE)</f>
        <v>Zone 1</v>
      </c>
    </row>
    <row r="162" spans="1:3" x14ac:dyDescent="0.45">
      <c r="A162" s="22">
        <v>30357</v>
      </c>
      <c r="B162" t="s">
        <v>115</v>
      </c>
      <c r="C162" t="str">
        <f>VLOOKUP(B162,Zones!$A$1:$B$160,2,FALSE)</f>
        <v>Zone 1</v>
      </c>
    </row>
    <row r="163" spans="1:3" x14ac:dyDescent="0.45">
      <c r="A163" s="22">
        <v>30358</v>
      </c>
      <c r="B163" t="s">
        <v>115</v>
      </c>
      <c r="C163" t="str">
        <f>VLOOKUP(B163,Zones!$A$1:$B$160,2,FALSE)</f>
        <v>Zone 1</v>
      </c>
    </row>
    <row r="164" spans="1:3" x14ac:dyDescent="0.45">
      <c r="A164" s="22">
        <v>30359</v>
      </c>
      <c r="B164" t="s">
        <v>115</v>
      </c>
      <c r="C164" t="str">
        <f>VLOOKUP(B164,Zones!$A$1:$B$160,2,FALSE)</f>
        <v>Zone 1</v>
      </c>
    </row>
    <row r="165" spans="1:3" x14ac:dyDescent="0.45">
      <c r="A165" s="22">
        <v>30361</v>
      </c>
      <c r="B165" t="s">
        <v>115</v>
      </c>
      <c r="C165" t="str">
        <f>VLOOKUP(B165,Zones!$A$1:$B$160,2,FALSE)</f>
        <v>Zone 1</v>
      </c>
    </row>
    <row r="166" spans="1:3" x14ac:dyDescent="0.45">
      <c r="A166" s="22">
        <v>30362</v>
      </c>
      <c r="B166" t="s">
        <v>115</v>
      </c>
      <c r="C166" t="str">
        <f>VLOOKUP(B166,Zones!$A$1:$B$160,2,FALSE)</f>
        <v>Zone 1</v>
      </c>
    </row>
    <row r="167" spans="1:3" x14ac:dyDescent="0.45">
      <c r="A167" s="22">
        <v>30363</v>
      </c>
      <c r="B167" t="s">
        <v>115</v>
      </c>
      <c r="C167" t="str">
        <f>VLOOKUP(B167,Zones!$A$1:$B$160,2,FALSE)</f>
        <v>Zone 1</v>
      </c>
    </row>
    <row r="168" spans="1:3" x14ac:dyDescent="0.45">
      <c r="A168" s="22">
        <v>30364</v>
      </c>
      <c r="B168" t="s">
        <v>115</v>
      </c>
      <c r="C168" t="str">
        <f>VLOOKUP(B168,Zones!$A$1:$B$160,2,FALSE)</f>
        <v>Zone 1</v>
      </c>
    </row>
    <row r="169" spans="1:3" x14ac:dyDescent="0.45">
      <c r="A169" s="22">
        <v>30366</v>
      </c>
      <c r="B169" t="s">
        <v>115</v>
      </c>
      <c r="C169" t="str">
        <f>VLOOKUP(B169,Zones!$A$1:$B$160,2,FALSE)</f>
        <v>Zone 1</v>
      </c>
    </row>
    <row r="170" spans="1:3" x14ac:dyDescent="0.45">
      <c r="A170" s="22">
        <v>30368</v>
      </c>
      <c r="B170" t="s">
        <v>115</v>
      </c>
      <c r="C170" t="str">
        <f>VLOOKUP(B170,Zones!$A$1:$B$160,2,FALSE)</f>
        <v>Zone 1</v>
      </c>
    </row>
    <row r="171" spans="1:3" x14ac:dyDescent="0.45">
      <c r="A171" s="22">
        <v>30369</v>
      </c>
      <c r="B171" t="s">
        <v>115</v>
      </c>
      <c r="C171" t="str">
        <f>VLOOKUP(B171,Zones!$A$1:$B$160,2,FALSE)</f>
        <v>Zone 1</v>
      </c>
    </row>
    <row r="172" spans="1:3" x14ac:dyDescent="0.45">
      <c r="A172" s="22">
        <v>30370</v>
      </c>
      <c r="B172" t="s">
        <v>115</v>
      </c>
      <c r="C172" t="str">
        <f>VLOOKUP(B172,Zones!$A$1:$B$160,2,FALSE)</f>
        <v>Zone 1</v>
      </c>
    </row>
    <row r="173" spans="1:3" x14ac:dyDescent="0.45">
      <c r="A173" s="22">
        <v>30371</v>
      </c>
      <c r="B173" t="s">
        <v>115</v>
      </c>
      <c r="C173" t="str">
        <f>VLOOKUP(B173,Zones!$A$1:$B$160,2,FALSE)</f>
        <v>Zone 1</v>
      </c>
    </row>
    <row r="174" spans="1:3" x14ac:dyDescent="0.45">
      <c r="A174" s="22">
        <v>30374</v>
      </c>
      <c r="B174" t="s">
        <v>115</v>
      </c>
      <c r="C174" t="str">
        <f>VLOOKUP(B174,Zones!$A$1:$B$160,2,FALSE)</f>
        <v>Zone 1</v>
      </c>
    </row>
    <row r="175" spans="1:3" x14ac:dyDescent="0.45">
      <c r="A175" s="22">
        <v>30375</v>
      </c>
      <c r="B175" t="s">
        <v>115</v>
      </c>
      <c r="C175" t="str">
        <f>VLOOKUP(B175,Zones!$A$1:$B$160,2,FALSE)</f>
        <v>Zone 1</v>
      </c>
    </row>
    <row r="176" spans="1:3" x14ac:dyDescent="0.45">
      <c r="A176" s="22">
        <v>30376</v>
      </c>
      <c r="B176" t="s">
        <v>115</v>
      </c>
      <c r="C176" t="str">
        <f>VLOOKUP(B176,Zones!$A$1:$B$160,2,FALSE)</f>
        <v>Zone 1</v>
      </c>
    </row>
    <row r="177" spans="1:3" x14ac:dyDescent="0.45">
      <c r="A177" s="22">
        <v>30377</v>
      </c>
      <c r="B177" t="s">
        <v>115</v>
      </c>
      <c r="C177" t="str">
        <f>VLOOKUP(B177,Zones!$A$1:$B$160,2,FALSE)</f>
        <v>Zone 1</v>
      </c>
    </row>
    <row r="178" spans="1:3" x14ac:dyDescent="0.45">
      <c r="A178" s="22">
        <v>30378</v>
      </c>
      <c r="B178" t="s">
        <v>115</v>
      </c>
      <c r="C178" t="str">
        <f>VLOOKUP(B178,Zones!$A$1:$B$160,2,FALSE)</f>
        <v>Zone 1</v>
      </c>
    </row>
    <row r="179" spans="1:3" x14ac:dyDescent="0.45">
      <c r="A179" s="22">
        <v>30379</v>
      </c>
      <c r="B179" t="s">
        <v>115</v>
      </c>
      <c r="C179" t="str">
        <f>VLOOKUP(B179,Zones!$A$1:$B$160,2,FALSE)</f>
        <v>Zone 1</v>
      </c>
    </row>
    <row r="180" spans="1:3" x14ac:dyDescent="0.45">
      <c r="A180" s="22">
        <v>30380</v>
      </c>
      <c r="B180" t="s">
        <v>115</v>
      </c>
      <c r="C180" t="str">
        <f>VLOOKUP(B180,Zones!$A$1:$B$160,2,FALSE)</f>
        <v>Zone 1</v>
      </c>
    </row>
    <row r="181" spans="1:3" x14ac:dyDescent="0.45">
      <c r="A181" s="22">
        <v>30384</v>
      </c>
      <c r="B181" t="s">
        <v>115</v>
      </c>
      <c r="C181" t="str">
        <f>VLOOKUP(B181,Zones!$A$1:$B$160,2,FALSE)</f>
        <v>Zone 1</v>
      </c>
    </row>
    <row r="182" spans="1:3" x14ac:dyDescent="0.45">
      <c r="A182" s="22">
        <v>30385</v>
      </c>
      <c r="B182" t="s">
        <v>115</v>
      </c>
      <c r="C182" t="str">
        <f>VLOOKUP(B182,Zones!$A$1:$B$160,2,FALSE)</f>
        <v>Zone 1</v>
      </c>
    </row>
    <row r="183" spans="1:3" x14ac:dyDescent="0.45">
      <c r="A183" s="22">
        <v>30386</v>
      </c>
      <c r="B183" t="s">
        <v>115</v>
      </c>
      <c r="C183" t="str">
        <f>VLOOKUP(B183,Zones!$A$1:$B$160,2,FALSE)</f>
        <v>Zone 1</v>
      </c>
    </row>
    <row r="184" spans="1:3" x14ac:dyDescent="0.45">
      <c r="A184" s="22">
        <v>30387</v>
      </c>
      <c r="B184" t="s">
        <v>115</v>
      </c>
      <c r="C184" t="str">
        <f>VLOOKUP(B184,Zones!$A$1:$B$160,2,FALSE)</f>
        <v>Zone 1</v>
      </c>
    </row>
    <row r="185" spans="1:3" x14ac:dyDescent="0.45">
      <c r="A185" s="22">
        <v>30388</v>
      </c>
      <c r="B185" t="s">
        <v>115</v>
      </c>
      <c r="C185" t="str">
        <f>VLOOKUP(B185,Zones!$A$1:$B$160,2,FALSE)</f>
        <v>Zone 1</v>
      </c>
    </row>
    <row r="186" spans="1:3" x14ac:dyDescent="0.45">
      <c r="A186" s="22">
        <v>30389</v>
      </c>
      <c r="B186" t="s">
        <v>115</v>
      </c>
      <c r="C186" t="str">
        <f>VLOOKUP(B186,Zones!$A$1:$B$160,2,FALSE)</f>
        <v>Zone 1</v>
      </c>
    </row>
    <row r="187" spans="1:3" x14ac:dyDescent="0.45">
      <c r="A187" s="22">
        <v>30390</v>
      </c>
      <c r="B187" t="s">
        <v>115</v>
      </c>
      <c r="C187" t="str">
        <f>VLOOKUP(B187,Zones!$A$1:$B$160,2,FALSE)</f>
        <v>Zone 1</v>
      </c>
    </row>
    <row r="188" spans="1:3" x14ac:dyDescent="0.45">
      <c r="A188" s="22">
        <v>30392</v>
      </c>
      <c r="B188" t="s">
        <v>115</v>
      </c>
      <c r="C188" t="str">
        <f>VLOOKUP(B188,Zones!$A$1:$B$160,2,FALSE)</f>
        <v>Zone 1</v>
      </c>
    </row>
    <row r="189" spans="1:3" x14ac:dyDescent="0.45">
      <c r="A189" s="22">
        <v>30394</v>
      </c>
      <c r="B189" t="s">
        <v>115</v>
      </c>
      <c r="C189" t="str">
        <f>VLOOKUP(B189,Zones!$A$1:$B$160,2,FALSE)</f>
        <v>Zone 1</v>
      </c>
    </row>
    <row r="190" spans="1:3" x14ac:dyDescent="0.45">
      <c r="A190" s="22">
        <v>30396</v>
      </c>
      <c r="B190" t="s">
        <v>115</v>
      </c>
      <c r="C190" t="str">
        <f>VLOOKUP(B190,Zones!$A$1:$B$160,2,FALSE)</f>
        <v>Zone 1</v>
      </c>
    </row>
    <row r="191" spans="1:3" x14ac:dyDescent="0.45">
      <c r="A191" s="22">
        <v>30398</v>
      </c>
      <c r="B191" t="s">
        <v>115</v>
      </c>
      <c r="C191" t="str">
        <f>VLOOKUP(B191,Zones!$A$1:$B$160,2,FALSE)</f>
        <v>Zone 1</v>
      </c>
    </row>
    <row r="192" spans="1:3" x14ac:dyDescent="0.45">
      <c r="A192" s="22">
        <v>30399</v>
      </c>
      <c r="B192" t="s">
        <v>115</v>
      </c>
      <c r="C192" t="str">
        <f>VLOOKUP(B192,Zones!$A$1:$B$160,2,FALSE)</f>
        <v>Zone 1</v>
      </c>
    </row>
    <row r="193" spans="1:3" x14ac:dyDescent="0.45">
      <c r="A193" s="22">
        <v>31106</v>
      </c>
      <c r="B193" t="s">
        <v>115</v>
      </c>
      <c r="C193" t="str">
        <f>VLOOKUP(B193,Zones!$A$1:$B$160,2,FALSE)</f>
        <v>Zone 1</v>
      </c>
    </row>
    <row r="194" spans="1:3" x14ac:dyDescent="0.45">
      <c r="A194" s="22">
        <v>31107</v>
      </c>
      <c r="B194" t="s">
        <v>115</v>
      </c>
      <c r="C194" t="str">
        <f>VLOOKUP(B194,Zones!$A$1:$B$160,2,FALSE)</f>
        <v>Zone 1</v>
      </c>
    </row>
    <row r="195" spans="1:3" x14ac:dyDescent="0.45">
      <c r="A195" s="22">
        <v>31119</v>
      </c>
      <c r="B195" t="s">
        <v>115</v>
      </c>
      <c r="C195" t="str">
        <f>VLOOKUP(B195,Zones!$A$1:$B$160,2,FALSE)</f>
        <v>Zone 1</v>
      </c>
    </row>
    <row r="196" spans="1:3" x14ac:dyDescent="0.45">
      <c r="A196" s="22">
        <v>31120</v>
      </c>
      <c r="B196" t="s">
        <v>115</v>
      </c>
      <c r="C196" t="str">
        <f>VLOOKUP(B196,Zones!$A$1:$B$160,2,FALSE)</f>
        <v>Zone 1</v>
      </c>
    </row>
    <row r="197" spans="1:3" x14ac:dyDescent="0.45">
      <c r="A197" s="22">
        <v>31126</v>
      </c>
      <c r="B197" t="s">
        <v>115</v>
      </c>
      <c r="C197" t="str">
        <f>VLOOKUP(B197,Zones!$A$1:$B$160,2,FALSE)</f>
        <v>Zone 1</v>
      </c>
    </row>
    <row r="198" spans="1:3" x14ac:dyDescent="0.45">
      <c r="A198" s="22">
        <v>31131</v>
      </c>
      <c r="B198" t="s">
        <v>115</v>
      </c>
      <c r="C198" t="str">
        <f>VLOOKUP(B198,Zones!$A$1:$B$160,2,FALSE)</f>
        <v>Zone 1</v>
      </c>
    </row>
    <row r="199" spans="1:3" x14ac:dyDescent="0.45">
      <c r="A199" s="22">
        <v>31136</v>
      </c>
      <c r="B199" t="s">
        <v>115</v>
      </c>
      <c r="C199" t="str">
        <f>VLOOKUP(B199,Zones!$A$1:$B$160,2,FALSE)</f>
        <v>Zone 1</v>
      </c>
    </row>
    <row r="200" spans="1:3" x14ac:dyDescent="0.45">
      <c r="A200" s="22">
        <v>31139</v>
      </c>
      <c r="B200" t="s">
        <v>115</v>
      </c>
      <c r="C200" t="str">
        <f>VLOOKUP(B200,Zones!$A$1:$B$160,2,FALSE)</f>
        <v>Zone 1</v>
      </c>
    </row>
    <row r="201" spans="1:3" x14ac:dyDescent="0.45">
      <c r="A201" s="22">
        <v>31141</v>
      </c>
      <c r="B201" t="s">
        <v>115</v>
      </c>
      <c r="C201" t="str">
        <f>VLOOKUP(B201,Zones!$A$1:$B$160,2,FALSE)</f>
        <v>Zone 1</v>
      </c>
    </row>
    <row r="202" spans="1:3" x14ac:dyDescent="0.45">
      <c r="A202" s="22">
        <v>31145</v>
      </c>
      <c r="B202" t="s">
        <v>115</v>
      </c>
      <c r="C202" t="str">
        <f>VLOOKUP(B202,Zones!$A$1:$B$160,2,FALSE)</f>
        <v>Zone 1</v>
      </c>
    </row>
    <row r="203" spans="1:3" x14ac:dyDescent="0.45">
      <c r="A203" s="22">
        <v>31146</v>
      </c>
      <c r="B203" t="s">
        <v>115</v>
      </c>
      <c r="C203" t="str">
        <f>VLOOKUP(B203,Zones!$A$1:$B$160,2,FALSE)</f>
        <v>Zone 1</v>
      </c>
    </row>
    <row r="204" spans="1:3" x14ac:dyDescent="0.45">
      <c r="A204" s="22">
        <v>31150</v>
      </c>
      <c r="B204" t="s">
        <v>115</v>
      </c>
      <c r="C204" t="str">
        <f>VLOOKUP(B204,Zones!$A$1:$B$160,2,FALSE)</f>
        <v>Zone 1</v>
      </c>
    </row>
    <row r="205" spans="1:3" x14ac:dyDescent="0.45">
      <c r="A205" s="22">
        <v>31156</v>
      </c>
      <c r="B205" t="s">
        <v>115</v>
      </c>
      <c r="C205" t="str">
        <f>VLOOKUP(B205,Zones!$A$1:$B$160,2,FALSE)</f>
        <v>Zone 1</v>
      </c>
    </row>
    <row r="206" spans="1:3" x14ac:dyDescent="0.45">
      <c r="A206" s="22">
        <v>31191</v>
      </c>
      <c r="B206" t="s">
        <v>115</v>
      </c>
      <c r="C206" t="str">
        <f>VLOOKUP(B206,Zones!$A$1:$B$160,2,FALSE)</f>
        <v>Zone 1</v>
      </c>
    </row>
    <row r="207" spans="1:3" x14ac:dyDescent="0.45">
      <c r="A207" s="22">
        <v>31192</v>
      </c>
      <c r="B207" t="s">
        <v>115</v>
      </c>
      <c r="C207" t="str">
        <f>VLOOKUP(B207,Zones!$A$1:$B$160,2,FALSE)</f>
        <v>Zone 1</v>
      </c>
    </row>
    <row r="208" spans="1:3" x14ac:dyDescent="0.45">
      <c r="A208" s="22">
        <v>31193</v>
      </c>
      <c r="B208" t="s">
        <v>115</v>
      </c>
      <c r="C208" t="str">
        <f>VLOOKUP(B208,Zones!$A$1:$B$160,2,FALSE)</f>
        <v>Zone 1</v>
      </c>
    </row>
    <row r="209" spans="1:3" x14ac:dyDescent="0.45">
      <c r="A209" s="22">
        <v>31195</v>
      </c>
      <c r="B209" t="s">
        <v>115</v>
      </c>
      <c r="C209" t="str">
        <f>VLOOKUP(B209,Zones!$A$1:$B$160,2,FALSE)</f>
        <v>Zone 1</v>
      </c>
    </row>
    <row r="210" spans="1:3" x14ac:dyDescent="0.45">
      <c r="A210" s="22">
        <v>31196</v>
      </c>
      <c r="B210" t="s">
        <v>115</v>
      </c>
      <c r="C210" t="str">
        <f>VLOOKUP(B210,Zones!$A$1:$B$160,2,FALSE)</f>
        <v>Zone 1</v>
      </c>
    </row>
    <row r="211" spans="1:3" x14ac:dyDescent="0.45">
      <c r="A211" s="22">
        <v>31197</v>
      </c>
      <c r="B211" t="s">
        <v>115</v>
      </c>
      <c r="C211" t="str">
        <f>VLOOKUP(B211,Zones!$A$1:$B$160,2,FALSE)</f>
        <v>Zone 1</v>
      </c>
    </row>
    <row r="212" spans="1:3" x14ac:dyDescent="0.45">
      <c r="A212" s="22">
        <v>31198</v>
      </c>
      <c r="B212" t="s">
        <v>115</v>
      </c>
      <c r="C212" t="str">
        <f>VLOOKUP(B212,Zones!$A$1:$B$160,2,FALSE)</f>
        <v>Zone 1</v>
      </c>
    </row>
    <row r="213" spans="1:3" x14ac:dyDescent="0.45">
      <c r="A213" s="22">
        <v>31199</v>
      </c>
      <c r="B213" t="s">
        <v>115</v>
      </c>
      <c r="C213" t="str">
        <f>VLOOKUP(B213,Zones!$A$1:$B$160,2,FALSE)</f>
        <v>Zone 1</v>
      </c>
    </row>
    <row r="214" spans="1:3" x14ac:dyDescent="0.45">
      <c r="A214" s="22">
        <v>39901</v>
      </c>
      <c r="B214" t="s">
        <v>115</v>
      </c>
      <c r="C214" t="str">
        <f>VLOOKUP(B214,Zones!$A$1:$B$160,2,FALSE)</f>
        <v>Zone 1</v>
      </c>
    </row>
    <row r="215" spans="1:3" x14ac:dyDescent="0.45">
      <c r="A215" s="22">
        <v>30003</v>
      </c>
      <c r="B215" t="s">
        <v>122</v>
      </c>
      <c r="C215" t="str">
        <f>VLOOKUP(B215,Zones!$A$1:$B$160,2,FALSE)</f>
        <v>Zone 1</v>
      </c>
    </row>
    <row r="216" spans="1:3" x14ac:dyDescent="0.45">
      <c r="A216" s="22">
        <v>30010</v>
      </c>
      <c r="B216" t="s">
        <v>122</v>
      </c>
      <c r="C216" t="str">
        <f>VLOOKUP(B216,Zones!$A$1:$B$160,2,FALSE)</f>
        <v>Zone 1</v>
      </c>
    </row>
    <row r="217" spans="1:3" x14ac:dyDescent="0.45">
      <c r="A217" s="22">
        <v>30017</v>
      </c>
      <c r="B217" t="s">
        <v>122</v>
      </c>
      <c r="C217" t="str">
        <f>VLOOKUP(B217,Zones!$A$1:$B$160,2,FALSE)</f>
        <v>Zone 1</v>
      </c>
    </row>
    <row r="218" spans="1:3" x14ac:dyDescent="0.45">
      <c r="A218" s="22">
        <v>30019</v>
      </c>
      <c r="B218" t="s">
        <v>122</v>
      </c>
      <c r="C218" t="str">
        <f>VLOOKUP(B218,Zones!$A$1:$B$160,2,FALSE)</f>
        <v>Zone 1</v>
      </c>
    </row>
    <row r="219" spans="1:3" x14ac:dyDescent="0.45">
      <c r="A219" s="22">
        <v>30024</v>
      </c>
      <c r="B219" t="s">
        <v>122</v>
      </c>
      <c r="C219" t="str">
        <f>VLOOKUP(B219,Zones!$A$1:$B$160,2,FALSE)</f>
        <v>Zone 1</v>
      </c>
    </row>
    <row r="220" spans="1:3" x14ac:dyDescent="0.45">
      <c r="A220" s="22">
        <v>30026</v>
      </c>
      <c r="B220" t="s">
        <v>122</v>
      </c>
      <c r="C220" t="str">
        <f>VLOOKUP(B220,Zones!$A$1:$B$160,2,FALSE)</f>
        <v>Zone 1</v>
      </c>
    </row>
    <row r="221" spans="1:3" x14ac:dyDescent="0.45">
      <c r="A221" s="22">
        <v>30029</v>
      </c>
      <c r="B221" t="s">
        <v>122</v>
      </c>
      <c r="C221" t="str">
        <f>VLOOKUP(B221,Zones!$A$1:$B$160,2,FALSE)</f>
        <v>Zone 1</v>
      </c>
    </row>
    <row r="222" spans="1:3" x14ac:dyDescent="0.45">
      <c r="A222" s="22">
        <v>30039</v>
      </c>
      <c r="B222" t="s">
        <v>122</v>
      </c>
      <c r="C222" t="str">
        <f>VLOOKUP(B222,Zones!$A$1:$B$160,2,FALSE)</f>
        <v>Zone 1</v>
      </c>
    </row>
    <row r="223" spans="1:3" x14ac:dyDescent="0.45">
      <c r="A223" s="22">
        <v>30042</v>
      </c>
      <c r="B223" t="s">
        <v>122</v>
      </c>
      <c r="C223" t="str">
        <f>VLOOKUP(B223,Zones!$A$1:$B$160,2,FALSE)</f>
        <v>Zone 1</v>
      </c>
    </row>
    <row r="224" spans="1:3" x14ac:dyDescent="0.45">
      <c r="A224" s="22">
        <v>30043</v>
      </c>
      <c r="B224" t="s">
        <v>122</v>
      </c>
      <c r="C224" t="str">
        <f>VLOOKUP(B224,Zones!$A$1:$B$160,2,FALSE)</f>
        <v>Zone 1</v>
      </c>
    </row>
    <row r="225" spans="1:3" x14ac:dyDescent="0.45">
      <c r="A225" s="22">
        <v>30044</v>
      </c>
      <c r="B225" t="s">
        <v>122</v>
      </c>
      <c r="C225" t="str">
        <f>VLOOKUP(B225,Zones!$A$1:$B$160,2,FALSE)</f>
        <v>Zone 1</v>
      </c>
    </row>
    <row r="226" spans="1:3" x14ac:dyDescent="0.45">
      <c r="A226" s="22">
        <v>30045</v>
      </c>
      <c r="B226" t="s">
        <v>122</v>
      </c>
      <c r="C226" t="str">
        <f>VLOOKUP(B226,Zones!$A$1:$B$160,2,FALSE)</f>
        <v>Zone 1</v>
      </c>
    </row>
    <row r="227" spans="1:3" x14ac:dyDescent="0.45">
      <c r="A227" s="22">
        <v>30046</v>
      </c>
      <c r="B227" t="s">
        <v>122</v>
      </c>
      <c r="C227" t="str">
        <f>VLOOKUP(B227,Zones!$A$1:$B$160,2,FALSE)</f>
        <v>Zone 1</v>
      </c>
    </row>
    <row r="228" spans="1:3" x14ac:dyDescent="0.45">
      <c r="A228" s="22">
        <v>30047</v>
      </c>
      <c r="B228" t="s">
        <v>122</v>
      </c>
      <c r="C228" t="str">
        <f>VLOOKUP(B228,Zones!$A$1:$B$160,2,FALSE)</f>
        <v>Zone 1</v>
      </c>
    </row>
    <row r="229" spans="1:3" x14ac:dyDescent="0.45">
      <c r="A229" s="22">
        <v>30048</v>
      </c>
      <c r="B229" t="s">
        <v>122</v>
      </c>
      <c r="C229" t="str">
        <f>VLOOKUP(B229,Zones!$A$1:$B$160,2,FALSE)</f>
        <v>Zone 1</v>
      </c>
    </row>
    <row r="230" spans="1:3" x14ac:dyDescent="0.45">
      <c r="A230" s="22">
        <v>30049</v>
      </c>
      <c r="B230" t="s">
        <v>122</v>
      </c>
      <c r="C230" t="str">
        <f>VLOOKUP(B230,Zones!$A$1:$B$160,2,FALSE)</f>
        <v>Zone 1</v>
      </c>
    </row>
    <row r="231" spans="1:3" x14ac:dyDescent="0.45">
      <c r="A231" s="22">
        <v>30052</v>
      </c>
      <c r="B231" t="s">
        <v>122</v>
      </c>
      <c r="C231" t="str">
        <f>VLOOKUP(B231,Zones!$A$1:$B$160,2,FALSE)</f>
        <v>Zone 1</v>
      </c>
    </row>
    <row r="232" spans="1:3" x14ac:dyDescent="0.45">
      <c r="A232" s="22">
        <v>30071</v>
      </c>
      <c r="B232" t="s">
        <v>122</v>
      </c>
      <c r="C232" t="str">
        <f>VLOOKUP(B232,Zones!$A$1:$B$160,2,FALSE)</f>
        <v>Zone 1</v>
      </c>
    </row>
    <row r="233" spans="1:3" x14ac:dyDescent="0.45">
      <c r="A233" s="22">
        <v>30078</v>
      </c>
      <c r="B233" t="s">
        <v>122</v>
      </c>
      <c r="C233" t="str">
        <f>VLOOKUP(B233,Zones!$A$1:$B$160,2,FALSE)</f>
        <v>Zone 1</v>
      </c>
    </row>
    <row r="234" spans="1:3" x14ac:dyDescent="0.45">
      <c r="A234" s="22">
        <v>30091</v>
      </c>
      <c r="B234" t="s">
        <v>122</v>
      </c>
      <c r="C234" t="str">
        <f>VLOOKUP(B234,Zones!$A$1:$B$160,2,FALSE)</f>
        <v>Zone 1</v>
      </c>
    </row>
    <row r="235" spans="1:3" x14ac:dyDescent="0.45">
      <c r="A235" s="22">
        <v>30092</v>
      </c>
      <c r="B235" t="s">
        <v>122</v>
      </c>
      <c r="C235" t="str">
        <f>VLOOKUP(B235,Zones!$A$1:$B$160,2,FALSE)</f>
        <v>Zone 1</v>
      </c>
    </row>
    <row r="236" spans="1:3" x14ac:dyDescent="0.45">
      <c r="A236" s="22">
        <v>30093</v>
      </c>
      <c r="B236" t="s">
        <v>122</v>
      </c>
      <c r="C236" t="str">
        <f>VLOOKUP(B236,Zones!$A$1:$B$160,2,FALSE)</f>
        <v>Zone 1</v>
      </c>
    </row>
    <row r="237" spans="1:3" x14ac:dyDescent="0.45">
      <c r="A237" s="22">
        <v>30095</v>
      </c>
      <c r="B237" t="s">
        <v>122</v>
      </c>
      <c r="C237" t="str">
        <f>VLOOKUP(B237,Zones!$A$1:$B$160,2,FALSE)</f>
        <v>Zone 1</v>
      </c>
    </row>
    <row r="238" spans="1:3" x14ac:dyDescent="0.45">
      <c r="A238" s="22">
        <v>30096</v>
      </c>
      <c r="B238" t="s">
        <v>122</v>
      </c>
      <c r="C238" t="str">
        <f>VLOOKUP(B238,Zones!$A$1:$B$160,2,FALSE)</f>
        <v>Zone 1</v>
      </c>
    </row>
    <row r="239" spans="1:3" x14ac:dyDescent="0.45">
      <c r="A239" s="22">
        <v>30098</v>
      </c>
      <c r="B239" t="s">
        <v>122</v>
      </c>
      <c r="C239" t="str">
        <f>VLOOKUP(B239,Zones!$A$1:$B$160,2,FALSE)</f>
        <v>Zone 1</v>
      </c>
    </row>
    <row r="240" spans="1:3" x14ac:dyDescent="0.45">
      <c r="A240" s="22">
        <v>30099</v>
      </c>
      <c r="B240" t="s">
        <v>122</v>
      </c>
      <c r="C240" t="str">
        <f>VLOOKUP(B240,Zones!$A$1:$B$160,2,FALSE)</f>
        <v>Zone 1</v>
      </c>
    </row>
    <row r="241" spans="1:3" x14ac:dyDescent="0.45">
      <c r="A241" s="22">
        <v>30515</v>
      </c>
      <c r="B241" t="s">
        <v>122</v>
      </c>
      <c r="C241" t="str">
        <f>VLOOKUP(B241,Zones!$A$1:$B$160,2,FALSE)</f>
        <v>Zone 1</v>
      </c>
    </row>
    <row r="242" spans="1:3" x14ac:dyDescent="0.45">
      <c r="A242" s="22">
        <v>30518</v>
      </c>
      <c r="B242" t="s">
        <v>122</v>
      </c>
      <c r="C242" t="str">
        <f>VLOOKUP(B242,Zones!$A$1:$B$160,2,FALSE)</f>
        <v>Zone 1</v>
      </c>
    </row>
    <row r="243" spans="1:3" x14ac:dyDescent="0.45">
      <c r="A243" s="22">
        <v>30519</v>
      </c>
      <c r="B243" t="s">
        <v>122</v>
      </c>
      <c r="C243" t="str">
        <f>VLOOKUP(B243,Zones!$A$1:$B$160,2,FALSE)</f>
        <v>Zone 1</v>
      </c>
    </row>
    <row r="244" spans="1:3" x14ac:dyDescent="0.45">
      <c r="A244" s="22">
        <v>30501</v>
      </c>
      <c r="B244" t="s">
        <v>124</v>
      </c>
      <c r="C244" t="str">
        <f>VLOOKUP(B244,Zones!$A$1:$B$160,2,FALSE)</f>
        <v>Zone 1</v>
      </c>
    </row>
    <row r="245" spans="1:3" x14ac:dyDescent="0.45">
      <c r="A245" s="22">
        <v>30502</v>
      </c>
      <c r="B245" t="s">
        <v>124</v>
      </c>
      <c r="C245" t="str">
        <f>VLOOKUP(B245,Zones!$A$1:$B$160,2,FALSE)</f>
        <v>Zone 1</v>
      </c>
    </row>
    <row r="246" spans="1:3" x14ac:dyDescent="0.45">
      <c r="A246" s="22">
        <v>30503</v>
      </c>
      <c r="B246" t="s">
        <v>124</v>
      </c>
      <c r="C246" t="str">
        <f>VLOOKUP(B246,Zones!$A$1:$B$160,2,FALSE)</f>
        <v>Zone 1</v>
      </c>
    </row>
    <row r="247" spans="1:3" x14ac:dyDescent="0.45">
      <c r="A247" s="22">
        <v>30504</v>
      </c>
      <c r="B247" t="s">
        <v>124</v>
      </c>
      <c r="C247" t="str">
        <f>VLOOKUP(B247,Zones!$A$1:$B$160,2,FALSE)</f>
        <v>Zone 1</v>
      </c>
    </row>
    <row r="248" spans="1:3" x14ac:dyDescent="0.45">
      <c r="A248" s="22">
        <v>30506</v>
      </c>
      <c r="B248" t="s">
        <v>124</v>
      </c>
      <c r="C248" t="str">
        <f>VLOOKUP(B248,Zones!$A$1:$B$160,2,FALSE)</f>
        <v>Zone 1</v>
      </c>
    </row>
    <row r="249" spans="1:3" x14ac:dyDescent="0.45">
      <c r="A249" s="22">
        <v>30507</v>
      </c>
      <c r="B249" t="s">
        <v>124</v>
      </c>
      <c r="C249" t="str">
        <f>VLOOKUP(B249,Zones!$A$1:$B$160,2,FALSE)</f>
        <v>Zone 1</v>
      </c>
    </row>
    <row r="250" spans="1:3" x14ac:dyDescent="0.45">
      <c r="A250" s="22">
        <v>30527</v>
      </c>
      <c r="B250" t="s">
        <v>124</v>
      </c>
      <c r="C250" t="str">
        <f>VLOOKUP(B250,Zones!$A$1:$B$160,2,FALSE)</f>
        <v>Zone 1</v>
      </c>
    </row>
    <row r="251" spans="1:3" x14ac:dyDescent="0.45">
      <c r="A251" s="22">
        <v>30542</v>
      </c>
      <c r="B251" t="s">
        <v>124</v>
      </c>
      <c r="C251" t="str">
        <f>VLOOKUP(B251,Zones!$A$1:$B$160,2,FALSE)</f>
        <v>Zone 1</v>
      </c>
    </row>
    <row r="252" spans="1:3" x14ac:dyDescent="0.45">
      <c r="A252" s="22">
        <v>30543</v>
      </c>
      <c r="B252" t="s">
        <v>124</v>
      </c>
      <c r="C252" t="str">
        <f>VLOOKUP(B252,Zones!$A$1:$B$160,2,FALSE)</f>
        <v>Zone 1</v>
      </c>
    </row>
    <row r="253" spans="1:3" x14ac:dyDescent="0.45">
      <c r="A253" s="22">
        <v>30554</v>
      </c>
      <c r="B253" t="s">
        <v>124</v>
      </c>
      <c r="C253" t="str">
        <f>VLOOKUP(B253,Zones!$A$1:$B$160,2,FALSE)</f>
        <v>Zone 1</v>
      </c>
    </row>
    <row r="254" spans="1:3" x14ac:dyDescent="0.45">
      <c r="A254" s="22">
        <v>30564</v>
      </c>
      <c r="B254" t="s">
        <v>124</v>
      </c>
      <c r="C254" t="str">
        <f>VLOOKUP(B254,Zones!$A$1:$B$160,2,FALSE)</f>
        <v>Zone 1</v>
      </c>
    </row>
    <row r="255" spans="1:3" x14ac:dyDescent="0.45">
      <c r="A255" s="22">
        <v>30566</v>
      </c>
      <c r="B255" t="s">
        <v>124</v>
      </c>
      <c r="C255" t="str">
        <f>VLOOKUP(B255,Zones!$A$1:$B$160,2,FALSE)</f>
        <v>Zone 1</v>
      </c>
    </row>
    <row r="256" spans="1:3" x14ac:dyDescent="0.45">
      <c r="A256" s="22">
        <v>30228</v>
      </c>
      <c r="B256" t="s">
        <v>130</v>
      </c>
      <c r="C256" t="str">
        <f>VLOOKUP(B256,Zones!$A$1:$B$160,2,FALSE)</f>
        <v>Zone 1</v>
      </c>
    </row>
    <row r="257" spans="1:3" x14ac:dyDescent="0.45">
      <c r="A257" s="22">
        <v>30248</v>
      </c>
      <c r="B257" t="s">
        <v>130</v>
      </c>
      <c r="C257" t="str">
        <f>VLOOKUP(B257,Zones!$A$1:$B$160,2,FALSE)</f>
        <v>Zone 1</v>
      </c>
    </row>
    <row r="258" spans="1:3" x14ac:dyDescent="0.45">
      <c r="A258" s="22">
        <v>30252</v>
      </c>
      <c r="B258" t="s">
        <v>130</v>
      </c>
      <c r="C258" t="str">
        <f>VLOOKUP(B258,Zones!$A$1:$B$160,2,FALSE)</f>
        <v>Zone 1</v>
      </c>
    </row>
    <row r="259" spans="1:3" x14ac:dyDescent="0.45">
      <c r="A259" s="22">
        <v>30253</v>
      </c>
      <c r="B259" t="s">
        <v>130</v>
      </c>
      <c r="C259" t="str">
        <f>VLOOKUP(B259,Zones!$A$1:$B$160,2,FALSE)</f>
        <v>Zone 1</v>
      </c>
    </row>
    <row r="260" spans="1:3" x14ac:dyDescent="0.45">
      <c r="A260" s="22">
        <v>30281</v>
      </c>
      <c r="B260" t="s">
        <v>130</v>
      </c>
      <c r="C260" t="str">
        <f>VLOOKUP(B260,Zones!$A$1:$B$160,2,FALSE)</f>
        <v>Zone 1</v>
      </c>
    </row>
    <row r="261" spans="1:3" x14ac:dyDescent="0.45">
      <c r="A261" s="22">
        <v>30132</v>
      </c>
      <c r="B261" t="s">
        <v>165</v>
      </c>
      <c r="C261" t="str">
        <f>VLOOKUP(B261,Zones!$A$1:$B$160,2,FALSE)</f>
        <v>Zone 1</v>
      </c>
    </row>
    <row r="262" spans="1:3" x14ac:dyDescent="0.45">
      <c r="A262" s="22">
        <v>30141</v>
      </c>
      <c r="B262" t="s">
        <v>165</v>
      </c>
      <c r="C262" t="str">
        <f>VLOOKUP(B262,Zones!$A$1:$B$160,2,FALSE)</f>
        <v>Zone 1</v>
      </c>
    </row>
    <row r="263" spans="1:3" x14ac:dyDescent="0.45">
      <c r="A263" s="22">
        <v>30157</v>
      </c>
      <c r="B263" t="s">
        <v>165</v>
      </c>
      <c r="C263" t="str">
        <f>VLOOKUP(B263,Zones!$A$1:$B$160,2,FALSE)</f>
        <v>Zone 1</v>
      </c>
    </row>
    <row r="264" spans="1:3" x14ac:dyDescent="0.45">
      <c r="A264" s="22">
        <v>30012</v>
      </c>
      <c r="B264" t="s">
        <v>177</v>
      </c>
      <c r="C264" t="str">
        <f>VLOOKUP(B264,Zones!$A$1:$B$160,2,FALSE)</f>
        <v>Zone 1</v>
      </c>
    </row>
    <row r="265" spans="1:3" x14ac:dyDescent="0.45">
      <c r="A265" s="22">
        <v>30013</v>
      </c>
      <c r="B265" t="s">
        <v>177</v>
      </c>
      <c r="C265" t="str">
        <f>VLOOKUP(B265,Zones!$A$1:$B$160,2,FALSE)</f>
        <v>Zone 1</v>
      </c>
    </row>
    <row r="266" spans="1:3" x14ac:dyDescent="0.45">
      <c r="A266" s="22">
        <v>30094</v>
      </c>
      <c r="B266" t="s">
        <v>177</v>
      </c>
      <c r="C266" t="str">
        <f>VLOOKUP(B266,Zones!$A$1:$B$160,2,FALSE)</f>
        <v>Zone 1</v>
      </c>
    </row>
    <row r="267" spans="1:3" x14ac:dyDescent="0.45">
      <c r="A267" s="22">
        <v>31034</v>
      </c>
      <c r="B267" t="s">
        <v>58</v>
      </c>
      <c r="C267" t="str">
        <f>VLOOKUP(B267,Zones!$A$1:$B$160,2,FALSE)</f>
        <v>Zone 2</v>
      </c>
    </row>
    <row r="268" spans="1:3" x14ac:dyDescent="0.45">
      <c r="A268" s="22">
        <v>31059</v>
      </c>
      <c r="B268" t="s">
        <v>58</v>
      </c>
      <c r="C268" t="str">
        <f>VLOOKUP(B268,Zones!$A$1:$B$160,2,FALSE)</f>
        <v>Zone 2</v>
      </c>
    </row>
    <row r="269" spans="1:3" x14ac:dyDescent="0.45">
      <c r="A269" s="22">
        <v>31061</v>
      </c>
      <c r="B269" t="s">
        <v>58</v>
      </c>
      <c r="C269" t="str">
        <f>VLOOKUP(B269,Zones!$A$1:$B$160,2,FALSE)</f>
        <v>Zone 2</v>
      </c>
    </row>
    <row r="270" spans="1:3" x14ac:dyDescent="0.45">
      <c r="A270" s="22">
        <v>31062</v>
      </c>
      <c r="B270" t="s">
        <v>58</v>
      </c>
      <c r="C270" t="str">
        <f>VLOOKUP(B270,Zones!$A$1:$B$160,2,FALSE)</f>
        <v>Zone 2</v>
      </c>
    </row>
    <row r="271" spans="1:3" x14ac:dyDescent="0.45">
      <c r="A271" s="22">
        <v>30011</v>
      </c>
      <c r="B271" t="s">
        <v>61</v>
      </c>
      <c r="C271" t="str">
        <f>VLOOKUP(B271,Zones!$A$1:$B$160,2,FALSE)</f>
        <v>Zone 2</v>
      </c>
    </row>
    <row r="272" spans="1:3" x14ac:dyDescent="0.45">
      <c r="A272" s="22">
        <v>30620</v>
      </c>
      <c r="B272" t="s">
        <v>61</v>
      </c>
      <c r="C272" t="str">
        <f>VLOOKUP(B272,Zones!$A$1:$B$160,2,FALSE)</f>
        <v>Zone 2</v>
      </c>
    </row>
    <row r="273" spans="1:3" x14ac:dyDescent="0.45">
      <c r="A273" s="22">
        <v>30666</v>
      </c>
      <c r="B273" t="s">
        <v>61</v>
      </c>
      <c r="C273" t="str">
        <f>VLOOKUP(B273,Zones!$A$1:$B$160,2,FALSE)</f>
        <v>Zone 2</v>
      </c>
    </row>
    <row r="274" spans="1:3" x14ac:dyDescent="0.45">
      <c r="A274" s="22">
        <v>30680</v>
      </c>
      <c r="B274" t="s">
        <v>61</v>
      </c>
      <c r="C274" t="str">
        <f>VLOOKUP(B274,Zones!$A$1:$B$160,2,FALSE)</f>
        <v>Zone 2</v>
      </c>
    </row>
    <row r="275" spans="1:3" x14ac:dyDescent="0.45">
      <c r="A275" s="22">
        <v>30103</v>
      </c>
      <c r="B275" t="s">
        <v>62</v>
      </c>
      <c r="C275" t="str">
        <f>VLOOKUP(B275,Zones!$A$1:$B$160,2,FALSE)</f>
        <v>Zone 2</v>
      </c>
    </row>
    <row r="276" spans="1:3" x14ac:dyDescent="0.45">
      <c r="A276" s="22">
        <v>30120</v>
      </c>
      <c r="B276" t="s">
        <v>62</v>
      </c>
      <c r="C276" t="str">
        <f>VLOOKUP(B276,Zones!$A$1:$B$160,2,FALSE)</f>
        <v>Zone 2</v>
      </c>
    </row>
    <row r="277" spans="1:3" x14ac:dyDescent="0.45">
      <c r="A277" s="22">
        <v>30121</v>
      </c>
      <c r="B277" t="s">
        <v>62</v>
      </c>
      <c r="C277" t="str">
        <f>VLOOKUP(B277,Zones!$A$1:$B$160,2,FALSE)</f>
        <v>Zone 2</v>
      </c>
    </row>
    <row r="278" spans="1:3" x14ac:dyDescent="0.45">
      <c r="A278" s="22">
        <v>30123</v>
      </c>
      <c r="B278" t="s">
        <v>62</v>
      </c>
      <c r="C278" t="str">
        <f>VLOOKUP(B278,Zones!$A$1:$B$160,2,FALSE)</f>
        <v>Zone 2</v>
      </c>
    </row>
    <row r="279" spans="1:3" x14ac:dyDescent="0.45">
      <c r="A279" s="22">
        <v>30137</v>
      </c>
      <c r="B279" t="s">
        <v>62</v>
      </c>
      <c r="C279" t="str">
        <f>VLOOKUP(B279,Zones!$A$1:$B$160,2,FALSE)</f>
        <v>Zone 2</v>
      </c>
    </row>
    <row r="280" spans="1:3" x14ac:dyDescent="0.45">
      <c r="A280" s="22">
        <v>30145</v>
      </c>
      <c r="B280" t="s">
        <v>62</v>
      </c>
      <c r="C280" t="str">
        <f>VLOOKUP(B280,Zones!$A$1:$B$160,2,FALSE)</f>
        <v>Zone 2</v>
      </c>
    </row>
    <row r="281" spans="1:3" x14ac:dyDescent="0.45">
      <c r="A281" s="22">
        <v>30171</v>
      </c>
      <c r="B281" t="s">
        <v>62</v>
      </c>
      <c r="C281" t="str">
        <f>VLOOKUP(B281,Zones!$A$1:$B$160,2,FALSE)</f>
        <v>Zone 2</v>
      </c>
    </row>
    <row r="282" spans="1:3" x14ac:dyDescent="0.45">
      <c r="A282" s="22">
        <v>30178</v>
      </c>
      <c r="B282" t="s">
        <v>62</v>
      </c>
      <c r="C282" t="str">
        <f>VLOOKUP(B282,Zones!$A$1:$B$160,2,FALSE)</f>
        <v>Zone 2</v>
      </c>
    </row>
    <row r="283" spans="1:3" x14ac:dyDescent="0.45">
      <c r="A283" s="22">
        <v>30184</v>
      </c>
      <c r="B283" t="s">
        <v>62</v>
      </c>
      <c r="C283" t="str">
        <f>VLOOKUP(B283,Zones!$A$1:$B$160,2,FALSE)</f>
        <v>Zone 2</v>
      </c>
    </row>
    <row r="284" spans="1:3" x14ac:dyDescent="0.45">
      <c r="A284" s="22">
        <v>31052</v>
      </c>
      <c r="B284" t="s">
        <v>65</v>
      </c>
      <c r="C284" t="str">
        <f>VLOOKUP(B284,Zones!$A$1:$B$160,2,FALSE)</f>
        <v>Zone 2</v>
      </c>
    </row>
    <row r="285" spans="1:3" x14ac:dyDescent="0.45">
      <c r="A285" s="22">
        <v>31201</v>
      </c>
      <c r="B285" t="s">
        <v>65</v>
      </c>
      <c r="C285" t="str">
        <f>VLOOKUP(B285,Zones!$A$1:$B$160,2,FALSE)</f>
        <v>Zone 2</v>
      </c>
    </row>
    <row r="286" spans="1:3" x14ac:dyDescent="0.45">
      <c r="A286" s="22">
        <v>31202</v>
      </c>
      <c r="B286" t="s">
        <v>65</v>
      </c>
      <c r="C286" t="str">
        <f>VLOOKUP(B286,Zones!$A$1:$B$160,2,FALSE)</f>
        <v>Zone 2</v>
      </c>
    </row>
    <row r="287" spans="1:3" x14ac:dyDescent="0.45">
      <c r="A287" s="22">
        <v>31203</v>
      </c>
      <c r="B287" t="s">
        <v>65</v>
      </c>
      <c r="C287" t="str">
        <f>VLOOKUP(B287,Zones!$A$1:$B$160,2,FALSE)</f>
        <v>Zone 2</v>
      </c>
    </row>
    <row r="288" spans="1:3" x14ac:dyDescent="0.45">
      <c r="A288" s="22">
        <v>31204</v>
      </c>
      <c r="B288" t="s">
        <v>65</v>
      </c>
      <c r="C288" t="str">
        <f>VLOOKUP(B288,Zones!$A$1:$B$160,2,FALSE)</f>
        <v>Zone 2</v>
      </c>
    </row>
    <row r="289" spans="1:3" x14ac:dyDescent="0.45">
      <c r="A289" s="22">
        <v>31205</v>
      </c>
      <c r="B289" t="s">
        <v>65</v>
      </c>
      <c r="C289" t="str">
        <f>VLOOKUP(B289,Zones!$A$1:$B$160,2,FALSE)</f>
        <v>Zone 2</v>
      </c>
    </row>
    <row r="290" spans="1:3" x14ac:dyDescent="0.45">
      <c r="A290" s="22">
        <v>31206</v>
      </c>
      <c r="B290" t="s">
        <v>65</v>
      </c>
      <c r="C290" t="str">
        <f>VLOOKUP(B290,Zones!$A$1:$B$160,2,FALSE)</f>
        <v>Zone 2</v>
      </c>
    </row>
    <row r="291" spans="1:3" x14ac:dyDescent="0.45">
      <c r="A291" s="22">
        <v>31207</v>
      </c>
      <c r="B291" t="s">
        <v>65</v>
      </c>
      <c r="C291" t="str">
        <f>VLOOKUP(B291,Zones!$A$1:$B$160,2,FALSE)</f>
        <v>Zone 2</v>
      </c>
    </row>
    <row r="292" spans="1:3" x14ac:dyDescent="0.45">
      <c r="A292" s="22">
        <v>31208</v>
      </c>
      <c r="B292" t="s">
        <v>65</v>
      </c>
      <c r="C292" t="str">
        <f>VLOOKUP(B292,Zones!$A$1:$B$160,2,FALSE)</f>
        <v>Zone 2</v>
      </c>
    </row>
    <row r="293" spans="1:3" x14ac:dyDescent="0.45">
      <c r="A293" s="22">
        <v>31209</v>
      </c>
      <c r="B293" t="s">
        <v>65</v>
      </c>
      <c r="C293" t="str">
        <f>VLOOKUP(B293,Zones!$A$1:$B$160,2,FALSE)</f>
        <v>Zone 2</v>
      </c>
    </row>
    <row r="294" spans="1:3" x14ac:dyDescent="0.45">
      <c r="A294" s="22">
        <v>31210</v>
      </c>
      <c r="B294" t="s">
        <v>65</v>
      </c>
      <c r="C294" t="str">
        <f>VLOOKUP(B294,Zones!$A$1:$B$160,2,FALSE)</f>
        <v>Zone 2</v>
      </c>
    </row>
    <row r="295" spans="1:3" x14ac:dyDescent="0.45">
      <c r="A295" s="22">
        <v>31211</v>
      </c>
      <c r="B295" t="s">
        <v>65</v>
      </c>
      <c r="C295" t="str">
        <f>VLOOKUP(B295,Zones!$A$1:$B$160,2,FALSE)</f>
        <v>Zone 2</v>
      </c>
    </row>
    <row r="296" spans="1:3" x14ac:dyDescent="0.45">
      <c r="A296" s="22">
        <v>31212</v>
      </c>
      <c r="B296" t="s">
        <v>65</v>
      </c>
      <c r="C296" t="str">
        <f>VLOOKUP(B296,Zones!$A$1:$B$160,2,FALSE)</f>
        <v>Zone 2</v>
      </c>
    </row>
    <row r="297" spans="1:3" x14ac:dyDescent="0.45">
      <c r="A297" s="22">
        <v>31213</v>
      </c>
      <c r="B297" t="s">
        <v>65</v>
      </c>
      <c r="C297" t="str">
        <f>VLOOKUP(B297,Zones!$A$1:$B$160,2,FALSE)</f>
        <v>Zone 2</v>
      </c>
    </row>
    <row r="298" spans="1:3" x14ac:dyDescent="0.45">
      <c r="A298" s="22">
        <v>31216</v>
      </c>
      <c r="B298" t="s">
        <v>65</v>
      </c>
      <c r="C298" t="str">
        <f>VLOOKUP(B298,Zones!$A$1:$B$160,2,FALSE)</f>
        <v>Zone 2</v>
      </c>
    </row>
    <row r="299" spans="1:3" x14ac:dyDescent="0.45">
      <c r="A299" s="22">
        <v>31217</v>
      </c>
      <c r="B299" t="s">
        <v>65</v>
      </c>
      <c r="C299" t="str">
        <f>VLOOKUP(B299,Zones!$A$1:$B$160,2,FALSE)</f>
        <v>Zone 2</v>
      </c>
    </row>
    <row r="300" spans="1:3" x14ac:dyDescent="0.45">
      <c r="A300" s="22">
        <v>31220</v>
      </c>
      <c r="B300" t="s">
        <v>65</v>
      </c>
      <c r="C300" t="str">
        <f>VLOOKUP(B300,Zones!$A$1:$B$160,2,FALSE)</f>
        <v>Zone 2</v>
      </c>
    </row>
    <row r="301" spans="1:3" x14ac:dyDescent="0.45">
      <c r="A301" s="22">
        <v>31221</v>
      </c>
      <c r="B301" t="s">
        <v>65</v>
      </c>
      <c r="C301" t="str">
        <f>VLOOKUP(B301,Zones!$A$1:$B$160,2,FALSE)</f>
        <v>Zone 2</v>
      </c>
    </row>
    <row r="302" spans="1:3" x14ac:dyDescent="0.45">
      <c r="A302" s="22">
        <v>31294</v>
      </c>
      <c r="B302" t="s">
        <v>65</v>
      </c>
      <c r="C302" t="str">
        <f>VLOOKUP(B302,Zones!$A$1:$B$160,2,FALSE)</f>
        <v>Zone 2</v>
      </c>
    </row>
    <row r="303" spans="1:3" x14ac:dyDescent="0.45">
      <c r="A303" s="22">
        <v>31295</v>
      </c>
      <c r="B303" t="s">
        <v>65</v>
      </c>
      <c r="C303" t="str">
        <f>VLOOKUP(B303,Zones!$A$1:$B$160,2,FALSE)</f>
        <v>Zone 2</v>
      </c>
    </row>
    <row r="304" spans="1:3" x14ac:dyDescent="0.45">
      <c r="A304" s="22">
        <v>31296</v>
      </c>
      <c r="B304" t="s">
        <v>65</v>
      </c>
      <c r="C304" t="str">
        <f>VLOOKUP(B304,Zones!$A$1:$B$160,2,FALSE)</f>
        <v>Zone 2</v>
      </c>
    </row>
    <row r="305" spans="1:3" x14ac:dyDescent="0.45">
      <c r="A305" s="22">
        <v>31297</v>
      </c>
      <c r="B305" t="s">
        <v>65</v>
      </c>
      <c r="C305" t="str">
        <f>VLOOKUP(B305,Zones!$A$1:$B$160,2,FALSE)</f>
        <v>Zone 2</v>
      </c>
    </row>
    <row r="306" spans="1:3" x14ac:dyDescent="0.45">
      <c r="A306" s="22">
        <v>31308</v>
      </c>
      <c r="B306" t="s">
        <v>69</v>
      </c>
      <c r="C306" t="str">
        <f>VLOOKUP(B306,Zones!$A$1:$B$160,2,FALSE)</f>
        <v>Zone 2</v>
      </c>
    </row>
    <row r="307" spans="1:3" x14ac:dyDescent="0.45">
      <c r="A307" s="22">
        <v>31321</v>
      </c>
      <c r="B307" t="s">
        <v>69</v>
      </c>
      <c r="C307" t="str">
        <f>VLOOKUP(B307,Zones!$A$1:$B$160,2,FALSE)</f>
        <v>Zone 2</v>
      </c>
    </row>
    <row r="308" spans="1:3" x14ac:dyDescent="0.45">
      <c r="A308" s="22">
        <v>31324</v>
      </c>
      <c r="B308" t="s">
        <v>69</v>
      </c>
      <c r="C308" t="str">
        <f>VLOOKUP(B308,Zones!$A$1:$B$160,2,FALSE)</f>
        <v>Zone 2</v>
      </c>
    </row>
    <row r="309" spans="1:3" x14ac:dyDescent="0.45">
      <c r="A309" s="22">
        <v>30415</v>
      </c>
      <c r="B309" t="s">
        <v>70</v>
      </c>
      <c r="C309" t="str">
        <f>VLOOKUP(B309,Zones!$A$1:$B$160,2,FALSE)</f>
        <v>Zone 2</v>
      </c>
    </row>
    <row r="310" spans="1:3" x14ac:dyDescent="0.45">
      <c r="A310" s="22">
        <v>30450</v>
      </c>
      <c r="B310" t="s">
        <v>70</v>
      </c>
      <c r="C310" t="str">
        <f>VLOOKUP(B310,Zones!$A$1:$B$160,2,FALSE)</f>
        <v>Zone 2</v>
      </c>
    </row>
    <row r="311" spans="1:3" x14ac:dyDescent="0.45">
      <c r="A311" s="22">
        <v>30452</v>
      </c>
      <c r="B311" t="s">
        <v>70</v>
      </c>
      <c r="C311" t="str">
        <f>VLOOKUP(B311,Zones!$A$1:$B$160,2,FALSE)</f>
        <v>Zone 2</v>
      </c>
    </row>
    <row r="312" spans="1:3" x14ac:dyDescent="0.45">
      <c r="A312" s="22">
        <v>30458</v>
      </c>
      <c r="B312" t="s">
        <v>70</v>
      </c>
      <c r="C312" t="str">
        <f>VLOOKUP(B312,Zones!$A$1:$B$160,2,FALSE)</f>
        <v>Zone 2</v>
      </c>
    </row>
    <row r="313" spans="1:3" x14ac:dyDescent="0.45">
      <c r="A313" s="22">
        <v>30459</v>
      </c>
      <c r="B313" t="s">
        <v>70</v>
      </c>
      <c r="C313" t="str">
        <f>VLOOKUP(B313,Zones!$A$1:$B$160,2,FALSE)</f>
        <v>Zone 2</v>
      </c>
    </row>
    <row r="314" spans="1:3" x14ac:dyDescent="0.45">
      <c r="A314" s="22">
        <v>30460</v>
      </c>
      <c r="B314" t="s">
        <v>70</v>
      </c>
      <c r="C314" t="str">
        <f>VLOOKUP(B314,Zones!$A$1:$B$160,2,FALSE)</f>
        <v>Zone 2</v>
      </c>
    </row>
    <row r="315" spans="1:3" x14ac:dyDescent="0.45">
      <c r="A315" s="22">
        <v>30461</v>
      </c>
      <c r="B315" t="s">
        <v>70</v>
      </c>
      <c r="C315" t="str">
        <f>VLOOKUP(B315,Zones!$A$1:$B$160,2,FALSE)</f>
        <v>Zone 2</v>
      </c>
    </row>
    <row r="316" spans="1:3" x14ac:dyDescent="0.45">
      <c r="A316" s="22">
        <v>30216</v>
      </c>
      <c r="B316" t="s">
        <v>72</v>
      </c>
      <c r="C316" t="str">
        <f>VLOOKUP(B316,Zones!$A$1:$B$160,2,FALSE)</f>
        <v>Zone 2</v>
      </c>
    </row>
    <row r="317" spans="1:3" x14ac:dyDescent="0.45">
      <c r="A317" s="22">
        <v>30233</v>
      </c>
      <c r="B317" t="s">
        <v>72</v>
      </c>
      <c r="C317" t="str">
        <f>VLOOKUP(B317,Zones!$A$1:$B$160,2,FALSE)</f>
        <v>Zone 2</v>
      </c>
    </row>
    <row r="318" spans="1:3" x14ac:dyDescent="0.45">
      <c r="A318" s="22">
        <v>30234</v>
      </c>
      <c r="B318" t="s">
        <v>72</v>
      </c>
      <c r="C318" t="str">
        <f>VLOOKUP(B318,Zones!$A$1:$B$160,2,FALSE)</f>
        <v>Zone 2</v>
      </c>
    </row>
    <row r="319" spans="1:3" x14ac:dyDescent="0.45">
      <c r="A319" s="22">
        <v>30726</v>
      </c>
      <c r="B319" t="s">
        <v>78</v>
      </c>
      <c r="C319" t="str">
        <f>VLOOKUP(B319,Zones!$A$1:$B$160,2,FALSE)</f>
        <v>Zone 2</v>
      </c>
    </row>
    <row r="320" spans="1:3" x14ac:dyDescent="0.45">
      <c r="A320" s="22">
        <v>30736</v>
      </c>
      <c r="B320" t="s">
        <v>78</v>
      </c>
      <c r="C320" t="str">
        <f>VLOOKUP(B320,Zones!$A$1:$B$160,2,FALSE)</f>
        <v>Zone 2</v>
      </c>
    </row>
    <row r="321" spans="1:3" x14ac:dyDescent="0.45">
      <c r="A321" s="22">
        <v>30742</v>
      </c>
      <c r="B321" t="s">
        <v>78</v>
      </c>
      <c r="C321" t="str">
        <f>VLOOKUP(B321,Zones!$A$1:$B$160,2,FALSE)</f>
        <v>Zone 2</v>
      </c>
    </row>
    <row r="322" spans="1:3" x14ac:dyDescent="0.45">
      <c r="A322" s="22">
        <v>31322</v>
      </c>
      <c r="B322" t="s">
        <v>80</v>
      </c>
      <c r="C322" t="str">
        <f>VLOOKUP(B322,Zones!$A$1:$B$160,2,FALSE)</f>
        <v>Zone 2</v>
      </c>
    </row>
    <row r="323" spans="1:3" x14ac:dyDescent="0.45">
      <c r="A323" s="22">
        <v>31328</v>
      </c>
      <c r="B323" t="s">
        <v>80</v>
      </c>
      <c r="C323" t="str">
        <f>VLOOKUP(B323,Zones!$A$1:$B$160,2,FALSE)</f>
        <v>Zone 2</v>
      </c>
    </row>
    <row r="324" spans="1:3" x14ac:dyDescent="0.45">
      <c r="A324" s="22">
        <v>31401</v>
      </c>
      <c r="B324" t="s">
        <v>80</v>
      </c>
      <c r="C324" t="str">
        <f>VLOOKUP(B324,Zones!$A$1:$B$160,2,FALSE)</f>
        <v>Zone 2</v>
      </c>
    </row>
    <row r="325" spans="1:3" x14ac:dyDescent="0.45">
      <c r="A325" s="22">
        <v>31402</v>
      </c>
      <c r="B325" t="s">
        <v>80</v>
      </c>
      <c r="C325" t="str">
        <f>VLOOKUP(B325,Zones!$A$1:$B$160,2,FALSE)</f>
        <v>Zone 2</v>
      </c>
    </row>
    <row r="326" spans="1:3" x14ac:dyDescent="0.45">
      <c r="A326" s="22">
        <v>31403</v>
      </c>
      <c r="B326" t="s">
        <v>80</v>
      </c>
      <c r="C326" t="str">
        <f>VLOOKUP(B326,Zones!$A$1:$B$160,2,FALSE)</f>
        <v>Zone 2</v>
      </c>
    </row>
    <row r="327" spans="1:3" x14ac:dyDescent="0.45">
      <c r="A327" s="22">
        <v>31404</v>
      </c>
      <c r="B327" t="s">
        <v>80</v>
      </c>
      <c r="C327" t="str">
        <f>VLOOKUP(B327,Zones!$A$1:$B$160,2,FALSE)</f>
        <v>Zone 2</v>
      </c>
    </row>
    <row r="328" spans="1:3" x14ac:dyDescent="0.45">
      <c r="A328" s="22">
        <v>31405</v>
      </c>
      <c r="B328" t="s">
        <v>80</v>
      </c>
      <c r="C328" t="str">
        <f>VLOOKUP(B328,Zones!$A$1:$B$160,2,FALSE)</f>
        <v>Zone 2</v>
      </c>
    </row>
    <row r="329" spans="1:3" x14ac:dyDescent="0.45">
      <c r="A329" s="22">
        <v>31406</v>
      </c>
      <c r="B329" t="s">
        <v>80</v>
      </c>
      <c r="C329" t="str">
        <f>VLOOKUP(B329,Zones!$A$1:$B$160,2,FALSE)</f>
        <v>Zone 2</v>
      </c>
    </row>
    <row r="330" spans="1:3" x14ac:dyDescent="0.45">
      <c r="A330" s="22">
        <v>31407</v>
      </c>
      <c r="B330" t="s">
        <v>80</v>
      </c>
      <c r="C330" t="str">
        <f>VLOOKUP(B330,Zones!$A$1:$B$160,2,FALSE)</f>
        <v>Zone 2</v>
      </c>
    </row>
    <row r="331" spans="1:3" x14ac:dyDescent="0.45">
      <c r="A331" s="22">
        <v>31408</v>
      </c>
      <c r="B331" t="s">
        <v>80</v>
      </c>
      <c r="C331" t="str">
        <f>VLOOKUP(B331,Zones!$A$1:$B$160,2,FALSE)</f>
        <v>Zone 2</v>
      </c>
    </row>
    <row r="332" spans="1:3" x14ac:dyDescent="0.45">
      <c r="A332" s="22">
        <v>31409</v>
      </c>
      <c r="B332" t="s">
        <v>80</v>
      </c>
      <c r="C332" t="str">
        <f>VLOOKUP(B332,Zones!$A$1:$B$160,2,FALSE)</f>
        <v>Zone 2</v>
      </c>
    </row>
    <row r="333" spans="1:3" x14ac:dyDescent="0.45">
      <c r="A333" s="22">
        <v>31410</v>
      </c>
      <c r="B333" t="s">
        <v>80</v>
      </c>
      <c r="C333" t="str">
        <f>VLOOKUP(B333,Zones!$A$1:$B$160,2,FALSE)</f>
        <v>Zone 2</v>
      </c>
    </row>
    <row r="334" spans="1:3" x14ac:dyDescent="0.45">
      <c r="A334" s="22">
        <v>31411</v>
      </c>
      <c r="B334" t="s">
        <v>80</v>
      </c>
      <c r="C334" t="str">
        <f>VLOOKUP(B334,Zones!$A$1:$B$160,2,FALSE)</f>
        <v>Zone 2</v>
      </c>
    </row>
    <row r="335" spans="1:3" x14ac:dyDescent="0.45">
      <c r="A335" s="22">
        <v>31412</v>
      </c>
      <c r="B335" t="s">
        <v>80</v>
      </c>
      <c r="C335" t="str">
        <f>VLOOKUP(B335,Zones!$A$1:$B$160,2,FALSE)</f>
        <v>Zone 2</v>
      </c>
    </row>
    <row r="336" spans="1:3" x14ac:dyDescent="0.45">
      <c r="A336" s="22">
        <v>31414</v>
      </c>
      <c r="B336" t="s">
        <v>80</v>
      </c>
      <c r="C336" t="str">
        <f>VLOOKUP(B336,Zones!$A$1:$B$160,2,FALSE)</f>
        <v>Zone 2</v>
      </c>
    </row>
    <row r="337" spans="1:3" x14ac:dyDescent="0.45">
      <c r="A337" s="22">
        <v>31415</v>
      </c>
      <c r="B337" t="s">
        <v>80</v>
      </c>
      <c r="C337" t="str">
        <f>VLOOKUP(B337,Zones!$A$1:$B$160,2,FALSE)</f>
        <v>Zone 2</v>
      </c>
    </row>
    <row r="338" spans="1:3" x14ac:dyDescent="0.45">
      <c r="A338" s="22">
        <v>31416</v>
      </c>
      <c r="B338" t="s">
        <v>80</v>
      </c>
      <c r="C338" t="str">
        <f>VLOOKUP(B338,Zones!$A$1:$B$160,2,FALSE)</f>
        <v>Zone 2</v>
      </c>
    </row>
    <row r="339" spans="1:3" x14ac:dyDescent="0.45">
      <c r="A339" s="22">
        <v>31418</v>
      </c>
      <c r="B339" t="s">
        <v>80</v>
      </c>
      <c r="C339" t="str">
        <f>VLOOKUP(B339,Zones!$A$1:$B$160,2,FALSE)</f>
        <v>Zone 2</v>
      </c>
    </row>
    <row r="340" spans="1:3" x14ac:dyDescent="0.45">
      <c r="A340" s="22">
        <v>31419</v>
      </c>
      <c r="B340" t="s">
        <v>80</v>
      </c>
      <c r="C340" t="str">
        <f>VLOOKUP(B340,Zones!$A$1:$B$160,2,FALSE)</f>
        <v>Zone 2</v>
      </c>
    </row>
    <row r="341" spans="1:3" x14ac:dyDescent="0.45">
      <c r="A341" s="22">
        <v>31420</v>
      </c>
      <c r="B341" t="s">
        <v>80</v>
      </c>
      <c r="C341" t="str">
        <f>VLOOKUP(B341,Zones!$A$1:$B$160,2,FALSE)</f>
        <v>Zone 2</v>
      </c>
    </row>
    <row r="342" spans="1:3" x14ac:dyDescent="0.45">
      <c r="A342" s="22">
        <v>31421</v>
      </c>
      <c r="B342" t="s">
        <v>80</v>
      </c>
      <c r="C342" t="str">
        <f>VLOOKUP(B342,Zones!$A$1:$B$160,2,FALSE)</f>
        <v>Zone 2</v>
      </c>
    </row>
    <row r="343" spans="1:3" x14ac:dyDescent="0.45">
      <c r="A343" s="22">
        <v>30601</v>
      </c>
      <c r="B343" t="s">
        <v>84</v>
      </c>
      <c r="C343" t="str">
        <f>VLOOKUP(B343,Zones!$A$1:$B$160,2,FALSE)</f>
        <v>Zone 2</v>
      </c>
    </row>
    <row r="344" spans="1:3" x14ac:dyDescent="0.45">
      <c r="A344" s="22">
        <v>30602</v>
      </c>
      <c r="B344" t="s">
        <v>84</v>
      </c>
      <c r="C344" t="str">
        <f>VLOOKUP(B344,Zones!$A$1:$B$160,2,FALSE)</f>
        <v>Zone 2</v>
      </c>
    </row>
    <row r="345" spans="1:3" x14ac:dyDescent="0.45">
      <c r="A345" s="22">
        <v>30603</v>
      </c>
      <c r="B345" t="s">
        <v>84</v>
      </c>
      <c r="C345" t="str">
        <f>VLOOKUP(B345,Zones!$A$1:$B$160,2,FALSE)</f>
        <v>Zone 2</v>
      </c>
    </row>
    <row r="346" spans="1:3" x14ac:dyDescent="0.45">
      <c r="A346" s="22">
        <v>30604</v>
      </c>
      <c r="B346" t="s">
        <v>84</v>
      </c>
      <c r="C346" t="str">
        <f>VLOOKUP(B346,Zones!$A$1:$B$160,2,FALSE)</f>
        <v>Zone 2</v>
      </c>
    </row>
    <row r="347" spans="1:3" x14ac:dyDescent="0.45">
      <c r="A347" s="22">
        <v>30605</v>
      </c>
      <c r="B347" t="s">
        <v>84</v>
      </c>
      <c r="C347" t="str">
        <f>VLOOKUP(B347,Zones!$A$1:$B$160,2,FALSE)</f>
        <v>Zone 2</v>
      </c>
    </row>
    <row r="348" spans="1:3" x14ac:dyDescent="0.45">
      <c r="A348" s="22">
        <v>30606</v>
      </c>
      <c r="B348" t="s">
        <v>84</v>
      </c>
      <c r="C348" t="str">
        <f>VLOOKUP(B348,Zones!$A$1:$B$160,2,FALSE)</f>
        <v>Zone 2</v>
      </c>
    </row>
    <row r="349" spans="1:3" x14ac:dyDescent="0.45">
      <c r="A349" s="22">
        <v>30607</v>
      </c>
      <c r="B349" t="s">
        <v>84</v>
      </c>
      <c r="C349" t="str">
        <f>VLOOKUP(B349,Zones!$A$1:$B$160,2,FALSE)</f>
        <v>Zone 2</v>
      </c>
    </row>
    <row r="350" spans="1:3" x14ac:dyDescent="0.45">
      <c r="A350" s="22">
        <v>30608</v>
      </c>
      <c r="B350" t="s">
        <v>84</v>
      </c>
      <c r="C350" t="str">
        <f>VLOOKUP(B350,Zones!$A$1:$B$160,2,FALSE)</f>
        <v>Zone 2</v>
      </c>
    </row>
    <row r="351" spans="1:3" x14ac:dyDescent="0.45">
      <c r="A351" s="22">
        <v>30609</v>
      </c>
      <c r="B351" t="s">
        <v>84</v>
      </c>
      <c r="C351" t="str">
        <f>VLOOKUP(B351,Zones!$A$1:$B$160,2,FALSE)</f>
        <v>Zone 2</v>
      </c>
    </row>
    <row r="352" spans="1:3" x14ac:dyDescent="0.45">
      <c r="A352" s="22">
        <v>30612</v>
      </c>
      <c r="B352" t="s">
        <v>84</v>
      </c>
      <c r="C352" t="str">
        <f>VLOOKUP(B352,Zones!$A$1:$B$160,2,FALSE)</f>
        <v>Zone 2</v>
      </c>
    </row>
    <row r="353" spans="1:3" x14ac:dyDescent="0.45">
      <c r="A353" s="22">
        <v>30683</v>
      </c>
      <c r="B353" t="s">
        <v>84</v>
      </c>
      <c r="C353" t="str">
        <f>VLOOKUP(B353,Zones!$A$1:$B$160,2,FALSE)</f>
        <v>Zone 2</v>
      </c>
    </row>
    <row r="354" spans="1:3" x14ac:dyDescent="0.45">
      <c r="A354" s="22">
        <v>30802</v>
      </c>
      <c r="B354" t="s">
        <v>91</v>
      </c>
      <c r="C354" t="str">
        <f>VLOOKUP(B354,Zones!$A$1:$B$160,2,FALSE)</f>
        <v>Zone 2</v>
      </c>
    </row>
    <row r="355" spans="1:3" x14ac:dyDescent="0.45">
      <c r="A355" s="22">
        <v>30809</v>
      </c>
      <c r="B355" t="s">
        <v>91</v>
      </c>
      <c r="C355" t="str">
        <f>VLOOKUP(B355,Zones!$A$1:$B$160,2,FALSE)</f>
        <v>Zone 2</v>
      </c>
    </row>
    <row r="356" spans="1:3" x14ac:dyDescent="0.45">
      <c r="A356" s="22">
        <v>30813</v>
      </c>
      <c r="B356" t="s">
        <v>91</v>
      </c>
      <c r="C356" t="str">
        <f>VLOOKUP(B356,Zones!$A$1:$B$160,2,FALSE)</f>
        <v>Zone 2</v>
      </c>
    </row>
    <row r="357" spans="1:3" x14ac:dyDescent="0.45">
      <c r="A357" s="22">
        <v>30814</v>
      </c>
      <c r="B357" t="s">
        <v>91</v>
      </c>
      <c r="C357" t="str">
        <f>VLOOKUP(B357,Zones!$A$1:$B$160,2,FALSE)</f>
        <v>Zone 2</v>
      </c>
    </row>
    <row r="358" spans="1:3" x14ac:dyDescent="0.45">
      <c r="A358" s="22">
        <v>30903</v>
      </c>
      <c r="B358" t="s">
        <v>91</v>
      </c>
      <c r="C358" t="str">
        <f>VLOOKUP(B358,Zones!$A$1:$B$160,2,FALSE)</f>
        <v>Zone 2</v>
      </c>
    </row>
    <row r="359" spans="1:3" x14ac:dyDescent="0.45">
      <c r="A359" s="22">
        <v>30907</v>
      </c>
      <c r="B359" t="s">
        <v>91</v>
      </c>
      <c r="C359" t="str">
        <f>VLOOKUP(B359,Zones!$A$1:$B$160,2,FALSE)</f>
        <v>Zone 2</v>
      </c>
    </row>
    <row r="360" spans="1:3" x14ac:dyDescent="0.45">
      <c r="A360" s="22">
        <v>30220</v>
      </c>
      <c r="B360" t="s">
        <v>93</v>
      </c>
      <c r="C360" t="str">
        <f>VLOOKUP(B360,Zones!$A$1:$B$160,2,FALSE)</f>
        <v>Zone 2</v>
      </c>
    </row>
    <row r="361" spans="1:3" x14ac:dyDescent="0.45">
      <c r="A361" s="22">
        <v>30229</v>
      </c>
      <c r="B361" t="s">
        <v>93</v>
      </c>
      <c r="C361" t="str">
        <f>VLOOKUP(B361,Zones!$A$1:$B$160,2,FALSE)</f>
        <v>Zone 2</v>
      </c>
    </row>
    <row r="362" spans="1:3" x14ac:dyDescent="0.45">
      <c r="A362" s="22">
        <v>30259</v>
      </c>
      <c r="B362" t="s">
        <v>93</v>
      </c>
      <c r="C362" t="str">
        <f>VLOOKUP(B362,Zones!$A$1:$B$160,2,FALSE)</f>
        <v>Zone 2</v>
      </c>
    </row>
    <row r="363" spans="1:3" x14ac:dyDescent="0.45">
      <c r="A363" s="22">
        <v>30263</v>
      </c>
      <c r="B363" t="s">
        <v>93</v>
      </c>
      <c r="C363" t="str">
        <f>VLOOKUP(B363,Zones!$A$1:$B$160,2,FALSE)</f>
        <v>Zone 2</v>
      </c>
    </row>
    <row r="364" spans="1:3" x14ac:dyDescent="0.45">
      <c r="A364" s="22">
        <v>30264</v>
      </c>
      <c r="B364" t="s">
        <v>93</v>
      </c>
      <c r="C364" t="str">
        <f>VLOOKUP(B364,Zones!$A$1:$B$160,2,FALSE)</f>
        <v>Zone 2</v>
      </c>
    </row>
    <row r="365" spans="1:3" x14ac:dyDescent="0.45">
      <c r="A365" s="22">
        <v>30265</v>
      </c>
      <c r="B365" t="s">
        <v>93</v>
      </c>
      <c r="C365" t="str">
        <f>VLOOKUP(B365,Zones!$A$1:$B$160,2,FALSE)</f>
        <v>Zone 2</v>
      </c>
    </row>
    <row r="366" spans="1:3" x14ac:dyDescent="0.45">
      <c r="A366" s="22">
        <v>30271</v>
      </c>
      <c r="B366" t="s">
        <v>93</v>
      </c>
      <c r="C366" t="str">
        <f>VLOOKUP(B366,Zones!$A$1:$B$160,2,FALSE)</f>
        <v>Zone 2</v>
      </c>
    </row>
    <row r="367" spans="1:3" x14ac:dyDescent="0.45">
      <c r="A367" s="22">
        <v>30275</v>
      </c>
      <c r="B367" t="s">
        <v>93</v>
      </c>
      <c r="C367" t="str">
        <f>VLOOKUP(B367,Zones!$A$1:$B$160,2,FALSE)</f>
        <v>Zone 2</v>
      </c>
    </row>
    <row r="368" spans="1:3" x14ac:dyDescent="0.45">
      <c r="A368" s="22">
        <v>30276</v>
      </c>
      <c r="B368" t="s">
        <v>93</v>
      </c>
      <c r="C368" t="str">
        <f>VLOOKUP(B368,Zones!$A$1:$B$160,2,FALSE)</f>
        <v>Zone 2</v>
      </c>
    </row>
    <row r="369" spans="1:3" x14ac:dyDescent="0.45">
      <c r="A369" s="22">
        <v>30277</v>
      </c>
      <c r="B369" t="s">
        <v>93</v>
      </c>
      <c r="C369" t="str">
        <f>VLOOKUP(B369,Zones!$A$1:$B$160,2,FALSE)</f>
        <v>Zone 2</v>
      </c>
    </row>
    <row r="370" spans="1:3" x14ac:dyDescent="0.45">
      <c r="A370" s="22">
        <v>30289</v>
      </c>
      <c r="B370" t="s">
        <v>93</v>
      </c>
      <c r="C370" t="str">
        <f>VLOOKUP(B370,Zones!$A$1:$B$160,2,FALSE)</f>
        <v>Zone 2</v>
      </c>
    </row>
    <row r="371" spans="1:3" x14ac:dyDescent="0.45">
      <c r="A371" s="22">
        <v>30534</v>
      </c>
      <c r="B371" t="s">
        <v>97</v>
      </c>
      <c r="C371" t="str">
        <f>VLOOKUP(B371,Zones!$A$1:$B$160,2,FALSE)</f>
        <v>Zone 2</v>
      </c>
    </row>
    <row r="372" spans="1:3" x14ac:dyDescent="0.45">
      <c r="A372" s="22">
        <v>31701</v>
      </c>
      <c r="B372" t="s">
        <v>102</v>
      </c>
      <c r="C372" t="str">
        <f>VLOOKUP(B372,Zones!$A$1:$B$160,2,FALSE)</f>
        <v>Zone 2</v>
      </c>
    </row>
    <row r="373" spans="1:3" x14ac:dyDescent="0.45">
      <c r="A373" s="22">
        <v>31702</v>
      </c>
      <c r="B373" t="s">
        <v>102</v>
      </c>
      <c r="C373" t="str">
        <f>VLOOKUP(B373,Zones!$A$1:$B$160,2,FALSE)</f>
        <v>Zone 2</v>
      </c>
    </row>
    <row r="374" spans="1:3" x14ac:dyDescent="0.45">
      <c r="A374" s="22">
        <v>31703</v>
      </c>
      <c r="B374" t="s">
        <v>102</v>
      </c>
      <c r="C374" t="str">
        <f>VLOOKUP(B374,Zones!$A$1:$B$160,2,FALSE)</f>
        <v>Zone 2</v>
      </c>
    </row>
    <row r="375" spans="1:3" x14ac:dyDescent="0.45">
      <c r="A375" s="22">
        <v>31704</v>
      </c>
      <c r="B375" t="s">
        <v>102</v>
      </c>
      <c r="C375" t="str">
        <f>VLOOKUP(B375,Zones!$A$1:$B$160,2,FALSE)</f>
        <v>Zone 2</v>
      </c>
    </row>
    <row r="376" spans="1:3" x14ac:dyDescent="0.45">
      <c r="A376" s="22">
        <v>31705</v>
      </c>
      <c r="B376" t="s">
        <v>102</v>
      </c>
      <c r="C376" t="str">
        <f>VLOOKUP(B376,Zones!$A$1:$B$160,2,FALSE)</f>
        <v>Zone 2</v>
      </c>
    </row>
    <row r="377" spans="1:3" x14ac:dyDescent="0.45">
      <c r="A377" s="22">
        <v>31706</v>
      </c>
      <c r="B377" t="s">
        <v>102</v>
      </c>
      <c r="C377" t="str">
        <f>VLOOKUP(B377,Zones!$A$1:$B$160,2,FALSE)</f>
        <v>Zone 2</v>
      </c>
    </row>
    <row r="378" spans="1:3" x14ac:dyDescent="0.45">
      <c r="A378" s="22">
        <v>31707</v>
      </c>
      <c r="B378" t="s">
        <v>102</v>
      </c>
      <c r="C378" t="str">
        <f>VLOOKUP(B378,Zones!$A$1:$B$160,2,FALSE)</f>
        <v>Zone 2</v>
      </c>
    </row>
    <row r="379" spans="1:3" x14ac:dyDescent="0.45">
      <c r="A379" s="22">
        <v>31708</v>
      </c>
      <c r="B379" t="s">
        <v>102</v>
      </c>
      <c r="C379" t="str">
        <f>VLOOKUP(B379,Zones!$A$1:$B$160,2,FALSE)</f>
        <v>Zone 2</v>
      </c>
    </row>
    <row r="380" spans="1:3" x14ac:dyDescent="0.45">
      <c r="A380" s="22">
        <v>31721</v>
      </c>
      <c r="B380" t="s">
        <v>102</v>
      </c>
      <c r="C380" t="str">
        <f>VLOOKUP(B380,Zones!$A$1:$B$160,2,FALSE)</f>
        <v>Zone 2</v>
      </c>
    </row>
    <row r="381" spans="1:3" x14ac:dyDescent="0.45">
      <c r="A381" s="22">
        <v>31782</v>
      </c>
      <c r="B381" t="s">
        <v>102</v>
      </c>
      <c r="C381" t="str">
        <f>VLOOKUP(B381,Zones!$A$1:$B$160,2,FALSE)</f>
        <v>Zone 2</v>
      </c>
    </row>
    <row r="382" spans="1:3" x14ac:dyDescent="0.45">
      <c r="A382" s="22">
        <v>31302</v>
      </c>
      <c r="B382" t="s">
        <v>106</v>
      </c>
      <c r="C382" t="str">
        <f>VLOOKUP(B382,Zones!$A$1:$B$160,2,FALSE)</f>
        <v>Zone 2</v>
      </c>
    </row>
    <row r="383" spans="1:3" x14ac:dyDescent="0.45">
      <c r="A383" s="22">
        <v>31303</v>
      </c>
      <c r="B383" t="s">
        <v>106</v>
      </c>
      <c r="C383" t="str">
        <f>VLOOKUP(B383,Zones!$A$1:$B$160,2,FALSE)</f>
        <v>Zone 2</v>
      </c>
    </row>
    <row r="384" spans="1:3" x14ac:dyDescent="0.45">
      <c r="A384" s="22">
        <v>31307</v>
      </c>
      <c r="B384" t="s">
        <v>106</v>
      </c>
      <c r="C384" t="str">
        <f>VLOOKUP(B384,Zones!$A$1:$B$160,2,FALSE)</f>
        <v>Zone 2</v>
      </c>
    </row>
    <row r="385" spans="1:3" x14ac:dyDescent="0.45">
      <c r="A385" s="22">
        <v>31312</v>
      </c>
      <c r="B385" t="s">
        <v>106</v>
      </c>
      <c r="C385" t="str">
        <f>VLOOKUP(B385,Zones!$A$1:$B$160,2,FALSE)</f>
        <v>Zone 2</v>
      </c>
    </row>
    <row r="386" spans="1:3" x14ac:dyDescent="0.45">
      <c r="A386" s="22">
        <v>31318</v>
      </c>
      <c r="B386" t="s">
        <v>106</v>
      </c>
      <c r="C386" t="str">
        <f>VLOOKUP(B386,Zones!$A$1:$B$160,2,FALSE)</f>
        <v>Zone 2</v>
      </c>
    </row>
    <row r="387" spans="1:3" x14ac:dyDescent="0.45">
      <c r="A387" s="22">
        <v>31326</v>
      </c>
      <c r="B387" t="s">
        <v>106</v>
      </c>
      <c r="C387" t="str">
        <f>VLOOKUP(B387,Zones!$A$1:$B$160,2,FALSE)</f>
        <v>Zone 2</v>
      </c>
    </row>
    <row r="388" spans="1:3" x14ac:dyDescent="0.45">
      <c r="A388" s="22">
        <v>31329</v>
      </c>
      <c r="B388" t="s">
        <v>106</v>
      </c>
      <c r="C388" t="str">
        <f>VLOOKUP(B388,Zones!$A$1:$B$160,2,FALSE)</f>
        <v>Zone 2</v>
      </c>
    </row>
    <row r="389" spans="1:3" x14ac:dyDescent="0.45">
      <c r="A389" s="22">
        <v>30105</v>
      </c>
      <c r="B389" t="s">
        <v>112</v>
      </c>
      <c r="C389" t="str">
        <f>VLOOKUP(B389,Zones!$A$1:$B$160,2,FALSE)</f>
        <v>Zone 2</v>
      </c>
    </row>
    <row r="390" spans="1:3" x14ac:dyDescent="0.45">
      <c r="A390" s="22">
        <v>30124</v>
      </c>
      <c r="B390" t="s">
        <v>112</v>
      </c>
      <c r="C390" t="str">
        <f>VLOOKUP(B390,Zones!$A$1:$B$160,2,FALSE)</f>
        <v>Zone 2</v>
      </c>
    </row>
    <row r="391" spans="1:3" x14ac:dyDescent="0.45">
      <c r="A391" s="22">
        <v>30129</v>
      </c>
      <c r="B391" t="s">
        <v>112</v>
      </c>
      <c r="C391" t="str">
        <f>VLOOKUP(B391,Zones!$A$1:$B$160,2,FALSE)</f>
        <v>Zone 2</v>
      </c>
    </row>
    <row r="392" spans="1:3" x14ac:dyDescent="0.45">
      <c r="A392" s="22">
        <v>30147</v>
      </c>
      <c r="B392" t="s">
        <v>112</v>
      </c>
      <c r="C392" t="str">
        <f>VLOOKUP(B392,Zones!$A$1:$B$160,2,FALSE)</f>
        <v>Zone 2</v>
      </c>
    </row>
    <row r="393" spans="1:3" x14ac:dyDescent="0.45">
      <c r="A393" s="22">
        <v>30149</v>
      </c>
      <c r="B393" t="s">
        <v>112</v>
      </c>
      <c r="C393" t="str">
        <f>VLOOKUP(B393,Zones!$A$1:$B$160,2,FALSE)</f>
        <v>Zone 2</v>
      </c>
    </row>
    <row r="394" spans="1:3" x14ac:dyDescent="0.45">
      <c r="A394" s="22">
        <v>30161</v>
      </c>
      <c r="B394" t="s">
        <v>112</v>
      </c>
      <c r="C394" t="str">
        <f>VLOOKUP(B394,Zones!$A$1:$B$160,2,FALSE)</f>
        <v>Zone 2</v>
      </c>
    </row>
    <row r="395" spans="1:3" x14ac:dyDescent="0.45">
      <c r="A395" s="22">
        <v>30162</v>
      </c>
      <c r="B395" t="s">
        <v>112</v>
      </c>
      <c r="C395" t="str">
        <f>VLOOKUP(B395,Zones!$A$1:$B$160,2,FALSE)</f>
        <v>Zone 2</v>
      </c>
    </row>
    <row r="396" spans="1:3" x14ac:dyDescent="0.45">
      <c r="A396" s="22">
        <v>30163</v>
      </c>
      <c r="B396" t="s">
        <v>112</v>
      </c>
      <c r="C396" t="str">
        <f>VLOOKUP(B396,Zones!$A$1:$B$160,2,FALSE)</f>
        <v>Zone 2</v>
      </c>
    </row>
    <row r="397" spans="1:3" x14ac:dyDescent="0.45">
      <c r="A397" s="22">
        <v>30165</v>
      </c>
      <c r="B397" t="s">
        <v>112</v>
      </c>
      <c r="C397" t="str">
        <f>VLOOKUP(B397,Zones!$A$1:$B$160,2,FALSE)</f>
        <v>Zone 2</v>
      </c>
    </row>
    <row r="398" spans="1:3" x14ac:dyDescent="0.45">
      <c r="A398" s="22">
        <v>30172</v>
      </c>
      <c r="B398" t="s">
        <v>112</v>
      </c>
      <c r="C398" t="str">
        <f>VLOOKUP(B398,Zones!$A$1:$B$160,2,FALSE)</f>
        <v>Zone 2</v>
      </c>
    </row>
    <row r="399" spans="1:3" x14ac:dyDescent="0.45">
      <c r="A399" s="22">
        <v>30173</v>
      </c>
      <c r="B399" t="s">
        <v>112</v>
      </c>
      <c r="C399" t="str">
        <f>VLOOKUP(B399,Zones!$A$1:$B$160,2,FALSE)</f>
        <v>Zone 2</v>
      </c>
    </row>
    <row r="400" spans="1:3" x14ac:dyDescent="0.45">
      <c r="A400" s="22">
        <v>31520</v>
      </c>
      <c r="B400" t="s">
        <v>118</v>
      </c>
      <c r="C400" t="str">
        <f>VLOOKUP(B400,Zones!$A$1:$B$160,2,FALSE)</f>
        <v>Zone 2</v>
      </c>
    </row>
    <row r="401" spans="1:3" x14ac:dyDescent="0.45">
      <c r="A401" s="22">
        <v>31521</v>
      </c>
      <c r="B401" t="s">
        <v>118</v>
      </c>
      <c r="C401" t="str">
        <f>VLOOKUP(B401,Zones!$A$1:$B$160,2,FALSE)</f>
        <v>Zone 2</v>
      </c>
    </row>
    <row r="402" spans="1:3" x14ac:dyDescent="0.45">
      <c r="A402" s="22">
        <v>31522</v>
      </c>
      <c r="B402" t="s">
        <v>118</v>
      </c>
      <c r="C402" t="str">
        <f>VLOOKUP(B402,Zones!$A$1:$B$160,2,FALSE)</f>
        <v>Zone 2</v>
      </c>
    </row>
    <row r="403" spans="1:3" x14ac:dyDescent="0.45">
      <c r="A403" s="22">
        <v>31523</v>
      </c>
      <c r="B403" t="s">
        <v>118</v>
      </c>
      <c r="C403" t="str">
        <f>VLOOKUP(B403,Zones!$A$1:$B$160,2,FALSE)</f>
        <v>Zone 2</v>
      </c>
    </row>
    <row r="404" spans="1:3" x14ac:dyDescent="0.45">
      <c r="A404" s="22">
        <v>31524</v>
      </c>
      <c r="B404" t="s">
        <v>118</v>
      </c>
      <c r="C404" t="str">
        <f>VLOOKUP(B404,Zones!$A$1:$B$160,2,FALSE)</f>
        <v>Zone 2</v>
      </c>
    </row>
    <row r="405" spans="1:3" x14ac:dyDescent="0.45">
      <c r="A405" s="22">
        <v>31525</v>
      </c>
      <c r="B405" t="s">
        <v>118</v>
      </c>
      <c r="C405" t="str">
        <f>VLOOKUP(B405,Zones!$A$1:$B$160,2,FALSE)</f>
        <v>Zone 2</v>
      </c>
    </row>
    <row r="406" spans="1:3" x14ac:dyDescent="0.45">
      <c r="A406" s="22">
        <v>31527</v>
      </c>
      <c r="B406" t="s">
        <v>118</v>
      </c>
      <c r="C406" t="str">
        <f>VLOOKUP(B406,Zones!$A$1:$B$160,2,FALSE)</f>
        <v>Zone 2</v>
      </c>
    </row>
    <row r="407" spans="1:3" x14ac:dyDescent="0.45">
      <c r="A407" s="22">
        <v>31561</v>
      </c>
      <c r="B407" t="s">
        <v>118</v>
      </c>
      <c r="C407" t="str">
        <f>VLOOKUP(B407,Zones!$A$1:$B$160,2,FALSE)</f>
        <v>Zone 2</v>
      </c>
    </row>
    <row r="408" spans="1:3" x14ac:dyDescent="0.45">
      <c r="A408" s="22">
        <v>30139</v>
      </c>
      <c r="B408" t="s">
        <v>119</v>
      </c>
      <c r="C408" t="str">
        <f>VLOOKUP(B408,Zones!$A$1:$B$160,2,FALSE)</f>
        <v>Zone 2</v>
      </c>
    </row>
    <row r="409" spans="1:3" x14ac:dyDescent="0.45">
      <c r="A409" s="22">
        <v>30701</v>
      </c>
      <c r="B409" t="s">
        <v>119</v>
      </c>
      <c r="C409" t="str">
        <f>VLOOKUP(B409,Zones!$A$1:$B$160,2,FALSE)</f>
        <v>Zone 2</v>
      </c>
    </row>
    <row r="410" spans="1:3" x14ac:dyDescent="0.45">
      <c r="A410" s="22">
        <v>30703</v>
      </c>
      <c r="B410" t="s">
        <v>119</v>
      </c>
      <c r="C410" t="str">
        <f>VLOOKUP(B410,Zones!$A$1:$B$160,2,FALSE)</f>
        <v>Zone 2</v>
      </c>
    </row>
    <row r="411" spans="1:3" x14ac:dyDescent="0.45">
      <c r="A411" s="22">
        <v>30732</v>
      </c>
      <c r="B411" t="s">
        <v>119</v>
      </c>
      <c r="C411" t="str">
        <f>VLOOKUP(B411,Zones!$A$1:$B$160,2,FALSE)</f>
        <v>Zone 2</v>
      </c>
    </row>
    <row r="412" spans="1:3" x14ac:dyDescent="0.45">
      <c r="A412" s="22">
        <v>30733</v>
      </c>
      <c r="B412" t="s">
        <v>119</v>
      </c>
      <c r="C412" t="str">
        <f>VLOOKUP(B412,Zones!$A$1:$B$160,2,FALSE)</f>
        <v>Zone 2</v>
      </c>
    </row>
    <row r="413" spans="1:3" x14ac:dyDescent="0.45">
      <c r="A413" s="22">
        <v>30734</v>
      </c>
      <c r="B413" t="s">
        <v>119</v>
      </c>
      <c r="C413" t="str">
        <f>VLOOKUP(B413,Zones!$A$1:$B$160,2,FALSE)</f>
        <v>Zone 2</v>
      </c>
    </row>
    <row r="414" spans="1:3" x14ac:dyDescent="0.45">
      <c r="A414" s="22">
        <v>30735</v>
      </c>
      <c r="B414" t="s">
        <v>119</v>
      </c>
      <c r="C414" t="str">
        <f>VLOOKUP(B414,Zones!$A$1:$B$160,2,FALSE)</f>
        <v>Zone 2</v>
      </c>
    </row>
    <row r="415" spans="1:3" x14ac:dyDescent="0.45">
      <c r="A415" s="22">
        <v>30746</v>
      </c>
      <c r="B415" t="s">
        <v>119</v>
      </c>
      <c r="C415" t="str">
        <f>VLOOKUP(B415,Zones!$A$1:$B$160,2,FALSE)</f>
        <v>Zone 2</v>
      </c>
    </row>
    <row r="416" spans="1:3" x14ac:dyDescent="0.45">
      <c r="A416" s="22">
        <v>31804</v>
      </c>
      <c r="B416" t="s">
        <v>127</v>
      </c>
      <c r="C416" t="str">
        <f>VLOOKUP(B416,Zones!$A$1:$B$160,2,FALSE)</f>
        <v>Zone 2</v>
      </c>
    </row>
    <row r="417" spans="1:3" x14ac:dyDescent="0.45">
      <c r="A417" s="22">
        <v>31807</v>
      </c>
      <c r="B417" t="s">
        <v>127</v>
      </c>
      <c r="C417" t="str">
        <f>VLOOKUP(B417,Zones!$A$1:$B$160,2,FALSE)</f>
        <v>Zone 2</v>
      </c>
    </row>
    <row r="418" spans="1:3" x14ac:dyDescent="0.45">
      <c r="A418" s="22">
        <v>31808</v>
      </c>
      <c r="B418" t="s">
        <v>127</v>
      </c>
      <c r="C418" t="str">
        <f>VLOOKUP(B418,Zones!$A$1:$B$160,2,FALSE)</f>
        <v>Zone 2</v>
      </c>
    </row>
    <row r="419" spans="1:3" x14ac:dyDescent="0.45">
      <c r="A419" s="22">
        <v>31811</v>
      </c>
      <c r="B419" t="s">
        <v>127</v>
      </c>
      <c r="C419" t="str">
        <f>VLOOKUP(B419,Zones!$A$1:$B$160,2,FALSE)</f>
        <v>Zone 2</v>
      </c>
    </row>
    <row r="420" spans="1:3" x14ac:dyDescent="0.45">
      <c r="A420" s="22">
        <v>31822</v>
      </c>
      <c r="B420" t="s">
        <v>127</v>
      </c>
      <c r="C420" t="str">
        <f>VLOOKUP(B420,Zones!$A$1:$B$160,2,FALSE)</f>
        <v>Zone 2</v>
      </c>
    </row>
    <row r="421" spans="1:3" x14ac:dyDescent="0.45">
      <c r="A421" s="22">
        <v>31823</v>
      </c>
      <c r="B421" t="s">
        <v>127</v>
      </c>
      <c r="C421" t="str">
        <f>VLOOKUP(B421,Zones!$A$1:$B$160,2,FALSE)</f>
        <v>Zone 2</v>
      </c>
    </row>
    <row r="422" spans="1:3" x14ac:dyDescent="0.45">
      <c r="A422" s="22">
        <v>31826</v>
      </c>
      <c r="B422" t="s">
        <v>127</v>
      </c>
      <c r="C422" t="str">
        <f>VLOOKUP(B422,Zones!$A$1:$B$160,2,FALSE)</f>
        <v>Zone 2</v>
      </c>
    </row>
    <row r="423" spans="1:3" x14ac:dyDescent="0.45">
      <c r="A423" s="22">
        <v>31831</v>
      </c>
      <c r="B423" t="s">
        <v>127</v>
      </c>
      <c r="C423" t="str">
        <f>VLOOKUP(B423,Zones!$A$1:$B$160,2,FALSE)</f>
        <v>Zone 2</v>
      </c>
    </row>
    <row r="424" spans="1:3" x14ac:dyDescent="0.45">
      <c r="A424" s="22">
        <v>30516</v>
      </c>
      <c r="B424" t="s">
        <v>128</v>
      </c>
      <c r="C424" t="str">
        <f>VLOOKUP(B424,Zones!$A$1:$B$160,2,FALSE)</f>
        <v>Zone 2</v>
      </c>
    </row>
    <row r="425" spans="1:3" x14ac:dyDescent="0.45">
      <c r="A425" s="22">
        <v>30643</v>
      </c>
      <c r="B425" t="s">
        <v>128</v>
      </c>
      <c r="C425" t="str">
        <f>VLOOKUP(B425,Zones!$A$1:$B$160,2,FALSE)</f>
        <v>Zone 2</v>
      </c>
    </row>
    <row r="426" spans="1:3" x14ac:dyDescent="0.45">
      <c r="A426" s="22">
        <v>31005</v>
      </c>
      <c r="B426" t="s">
        <v>131</v>
      </c>
      <c r="C426" t="str">
        <f>VLOOKUP(B426,Zones!$A$1:$B$160,2,FALSE)</f>
        <v>Zone 2</v>
      </c>
    </row>
    <row r="427" spans="1:3" x14ac:dyDescent="0.45">
      <c r="A427" s="22">
        <v>31013</v>
      </c>
      <c r="B427" t="s">
        <v>131</v>
      </c>
      <c r="C427" t="str">
        <f>VLOOKUP(B427,Zones!$A$1:$B$160,2,FALSE)</f>
        <v>Zone 2</v>
      </c>
    </row>
    <row r="428" spans="1:3" x14ac:dyDescent="0.45">
      <c r="A428" s="22">
        <v>31025</v>
      </c>
      <c r="B428" t="s">
        <v>131</v>
      </c>
      <c r="C428" t="str">
        <f>VLOOKUP(B428,Zones!$A$1:$B$160,2,FALSE)</f>
        <v>Zone 2</v>
      </c>
    </row>
    <row r="429" spans="1:3" x14ac:dyDescent="0.45">
      <c r="A429" s="22">
        <v>31028</v>
      </c>
      <c r="B429" t="s">
        <v>131</v>
      </c>
      <c r="C429" t="str">
        <f>VLOOKUP(B429,Zones!$A$1:$B$160,2,FALSE)</f>
        <v>Zone 2</v>
      </c>
    </row>
    <row r="430" spans="1:3" x14ac:dyDescent="0.45">
      <c r="A430" s="22">
        <v>31047</v>
      </c>
      <c r="B430" t="s">
        <v>131</v>
      </c>
      <c r="C430" t="str">
        <f>VLOOKUP(B430,Zones!$A$1:$B$160,2,FALSE)</f>
        <v>Zone 2</v>
      </c>
    </row>
    <row r="431" spans="1:3" x14ac:dyDescent="0.45">
      <c r="A431" s="22">
        <v>31069</v>
      </c>
      <c r="B431" t="s">
        <v>131</v>
      </c>
      <c r="C431" t="str">
        <f>VLOOKUP(B431,Zones!$A$1:$B$160,2,FALSE)</f>
        <v>Zone 2</v>
      </c>
    </row>
    <row r="432" spans="1:3" x14ac:dyDescent="0.45">
      <c r="A432" s="22">
        <v>31088</v>
      </c>
      <c r="B432" t="s">
        <v>131</v>
      </c>
      <c r="C432" t="str">
        <f>VLOOKUP(B432,Zones!$A$1:$B$160,2,FALSE)</f>
        <v>Zone 2</v>
      </c>
    </row>
    <row r="433" spans="1:3" x14ac:dyDescent="0.45">
      <c r="A433" s="22">
        <v>31093</v>
      </c>
      <c r="B433" t="s">
        <v>131</v>
      </c>
      <c r="C433" t="str">
        <f>VLOOKUP(B433,Zones!$A$1:$B$160,2,FALSE)</f>
        <v>Zone 2</v>
      </c>
    </row>
    <row r="434" spans="1:3" x14ac:dyDescent="0.45">
      <c r="A434" s="22">
        <v>31095</v>
      </c>
      <c r="B434" t="s">
        <v>131</v>
      </c>
      <c r="C434" t="str">
        <f>VLOOKUP(B434,Zones!$A$1:$B$160,2,FALSE)</f>
        <v>Zone 2</v>
      </c>
    </row>
    <row r="435" spans="1:3" x14ac:dyDescent="0.45">
      <c r="A435" s="22">
        <v>31098</v>
      </c>
      <c r="B435" t="s">
        <v>131</v>
      </c>
      <c r="C435" t="str">
        <f>VLOOKUP(B435,Zones!$A$1:$B$160,2,FALSE)</f>
        <v>Zone 2</v>
      </c>
    </row>
    <row r="436" spans="1:3" x14ac:dyDescent="0.45">
      <c r="A436" s="22">
        <v>31099</v>
      </c>
      <c r="B436" t="s">
        <v>131</v>
      </c>
      <c r="C436" t="str">
        <f>VLOOKUP(B436,Zones!$A$1:$B$160,2,FALSE)</f>
        <v>Zone 2</v>
      </c>
    </row>
    <row r="437" spans="1:3" x14ac:dyDescent="0.45">
      <c r="A437" s="22">
        <v>30517</v>
      </c>
      <c r="B437" t="s">
        <v>133</v>
      </c>
      <c r="C437" t="str">
        <f>VLOOKUP(B437,Zones!$A$1:$B$160,2,FALSE)</f>
        <v>Zone 2</v>
      </c>
    </row>
    <row r="438" spans="1:3" x14ac:dyDescent="0.45">
      <c r="A438" s="22">
        <v>30529</v>
      </c>
      <c r="B438" t="s">
        <v>133</v>
      </c>
      <c r="C438" t="str">
        <f>VLOOKUP(B438,Zones!$A$1:$B$160,2,FALSE)</f>
        <v>Zone 2</v>
      </c>
    </row>
    <row r="439" spans="1:3" x14ac:dyDescent="0.45">
      <c r="A439" s="22">
        <v>30548</v>
      </c>
      <c r="B439" t="s">
        <v>133</v>
      </c>
      <c r="C439" t="str">
        <f>VLOOKUP(B439,Zones!$A$1:$B$160,2,FALSE)</f>
        <v>Zone 2</v>
      </c>
    </row>
    <row r="440" spans="1:3" x14ac:dyDescent="0.45">
      <c r="A440" s="22">
        <v>30549</v>
      </c>
      <c r="B440" t="s">
        <v>133</v>
      </c>
      <c r="C440" t="str">
        <f>VLOOKUP(B440,Zones!$A$1:$B$160,2,FALSE)</f>
        <v>Zone 2</v>
      </c>
    </row>
    <row r="441" spans="1:3" x14ac:dyDescent="0.45">
      <c r="A441" s="22">
        <v>30558</v>
      </c>
      <c r="B441" t="s">
        <v>133</v>
      </c>
      <c r="C441" t="str">
        <f>VLOOKUP(B441,Zones!$A$1:$B$160,2,FALSE)</f>
        <v>Zone 2</v>
      </c>
    </row>
    <row r="442" spans="1:3" x14ac:dyDescent="0.45">
      <c r="A442" s="22">
        <v>30565</v>
      </c>
      <c r="B442" t="s">
        <v>133</v>
      </c>
      <c r="C442" t="str">
        <f>VLOOKUP(B442,Zones!$A$1:$B$160,2,FALSE)</f>
        <v>Zone 2</v>
      </c>
    </row>
    <row r="443" spans="1:3" x14ac:dyDescent="0.45">
      <c r="A443" s="22">
        <v>30567</v>
      </c>
      <c r="B443" t="s">
        <v>133</v>
      </c>
      <c r="C443" t="str">
        <f>VLOOKUP(B443,Zones!$A$1:$B$160,2,FALSE)</f>
        <v>Zone 2</v>
      </c>
    </row>
    <row r="444" spans="1:3" x14ac:dyDescent="0.45">
      <c r="A444" s="22">
        <v>30575</v>
      </c>
      <c r="B444" t="s">
        <v>133</v>
      </c>
      <c r="C444" t="str">
        <f>VLOOKUP(B444,Zones!$A$1:$B$160,2,FALSE)</f>
        <v>Zone 2</v>
      </c>
    </row>
    <row r="445" spans="1:3" x14ac:dyDescent="0.45">
      <c r="A445" s="22">
        <v>30599</v>
      </c>
      <c r="B445" t="s">
        <v>133</v>
      </c>
      <c r="C445" t="str">
        <f>VLOOKUP(B445,Zones!$A$1:$B$160,2,FALSE)</f>
        <v>Zone 2</v>
      </c>
    </row>
    <row r="446" spans="1:3" x14ac:dyDescent="0.45">
      <c r="A446" s="22">
        <v>31032</v>
      </c>
      <c r="B446" t="s">
        <v>139</v>
      </c>
      <c r="C446" t="str">
        <f>VLOOKUP(B446,Zones!$A$1:$B$160,2,FALSE)</f>
        <v>Zone 2</v>
      </c>
    </row>
    <row r="447" spans="1:3" x14ac:dyDescent="0.45">
      <c r="A447" s="22">
        <v>31033</v>
      </c>
      <c r="B447" t="s">
        <v>139</v>
      </c>
      <c r="C447" t="str">
        <f>VLOOKUP(B447,Zones!$A$1:$B$160,2,FALSE)</f>
        <v>Zone 2</v>
      </c>
    </row>
    <row r="448" spans="1:3" x14ac:dyDescent="0.45">
      <c r="A448" s="22">
        <v>30204</v>
      </c>
      <c r="B448" t="s">
        <v>140</v>
      </c>
      <c r="C448" t="str">
        <f>VLOOKUP(B448,Zones!$A$1:$B$160,2,FALSE)</f>
        <v>Zone 2</v>
      </c>
    </row>
    <row r="449" spans="1:3" x14ac:dyDescent="0.45">
      <c r="A449" s="22">
        <v>30257</v>
      </c>
      <c r="B449" t="s">
        <v>140</v>
      </c>
      <c r="C449" t="str">
        <f>VLOOKUP(B449,Zones!$A$1:$B$160,2,FALSE)</f>
        <v>Zone 2</v>
      </c>
    </row>
    <row r="450" spans="1:3" x14ac:dyDescent="0.45">
      <c r="A450" s="22">
        <v>31763</v>
      </c>
      <c r="B450" t="s">
        <v>143</v>
      </c>
      <c r="C450" t="str">
        <f>VLOOKUP(B450,Zones!$A$1:$B$160,2,FALSE)</f>
        <v>Zone 2</v>
      </c>
    </row>
    <row r="451" spans="1:3" x14ac:dyDescent="0.45">
      <c r="A451" s="22">
        <v>31787</v>
      </c>
      <c r="B451" t="s">
        <v>143</v>
      </c>
      <c r="C451" t="str">
        <f>VLOOKUP(B451,Zones!$A$1:$B$160,2,FALSE)</f>
        <v>Zone 2</v>
      </c>
    </row>
    <row r="452" spans="1:3" x14ac:dyDescent="0.45">
      <c r="A452" s="22">
        <v>31301</v>
      </c>
      <c r="B452" t="s">
        <v>144</v>
      </c>
      <c r="C452" t="str">
        <f>VLOOKUP(B452,Zones!$A$1:$B$160,2,FALSE)</f>
        <v>Zone 2</v>
      </c>
    </row>
    <row r="453" spans="1:3" x14ac:dyDescent="0.45">
      <c r="A453" s="22">
        <v>31309</v>
      </c>
      <c r="B453" t="s">
        <v>144</v>
      </c>
      <c r="C453" t="str">
        <f>VLOOKUP(B453,Zones!$A$1:$B$160,2,FALSE)</f>
        <v>Zone 2</v>
      </c>
    </row>
    <row r="454" spans="1:3" x14ac:dyDescent="0.45">
      <c r="A454" s="22">
        <v>31310</v>
      </c>
      <c r="B454" t="s">
        <v>144</v>
      </c>
      <c r="C454" t="str">
        <f>VLOOKUP(B454,Zones!$A$1:$B$160,2,FALSE)</f>
        <v>Zone 2</v>
      </c>
    </row>
    <row r="455" spans="1:3" x14ac:dyDescent="0.45">
      <c r="A455" s="22">
        <v>31313</v>
      </c>
      <c r="B455" t="s">
        <v>144</v>
      </c>
      <c r="C455" t="str">
        <f>VLOOKUP(B455,Zones!$A$1:$B$160,2,FALSE)</f>
        <v>Zone 2</v>
      </c>
    </row>
    <row r="456" spans="1:3" x14ac:dyDescent="0.45">
      <c r="A456" s="22">
        <v>31314</v>
      </c>
      <c r="B456" t="s">
        <v>144</v>
      </c>
      <c r="C456" t="str">
        <f>VLOOKUP(B456,Zones!$A$1:$B$160,2,FALSE)</f>
        <v>Zone 2</v>
      </c>
    </row>
    <row r="457" spans="1:3" x14ac:dyDescent="0.45">
      <c r="A457" s="22">
        <v>31315</v>
      </c>
      <c r="B457" t="s">
        <v>144</v>
      </c>
      <c r="C457" t="str">
        <f>VLOOKUP(B457,Zones!$A$1:$B$160,2,FALSE)</f>
        <v>Zone 2</v>
      </c>
    </row>
    <row r="458" spans="1:3" x14ac:dyDescent="0.45">
      <c r="A458" s="22">
        <v>31320</v>
      </c>
      <c r="B458" t="s">
        <v>144</v>
      </c>
      <c r="C458" t="str">
        <f>VLOOKUP(B458,Zones!$A$1:$B$160,2,FALSE)</f>
        <v>Zone 2</v>
      </c>
    </row>
    <row r="459" spans="1:3" x14ac:dyDescent="0.45">
      <c r="A459" s="22">
        <v>31323</v>
      </c>
      <c r="B459" t="s">
        <v>144</v>
      </c>
      <c r="C459" t="str">
        <f>VLOOKUP(B459,Zones!$A$1:$B$160,2,FALSE)</f>
        <v>Zone 2</v>
      </c>
    </row>
    <row r="460" spans="1:3" x14ac:dyDescent="0.45">
      <c r="A460" s="22">
        <v>31333</v>
      </c>
      <c r="B460" t="s">
        <v>144</v>
      </c>
      <c r="C460" t="str">
        <f>VLOOKUP(B460,Zones!$A$1:$B$160,2,FALSE)</f>
        <v>Zone 2</v>
      </c>
    </row>
    <row r="461" spans="1:3" x14ac:dyDescent="0.45">
      <c r="A461" s="22">
        <v>31601</v>
      </c>
      <c r="B461" t="s">
        <v>147</v>
      </c>
      <c r="C461" t="str">
        <f>VLOOKUP(B461,Zones!$A$1:$B$160,2,FALSE)</f>
        <v>Zone 2</v>
      </c>
    </row>
    <row r="462" spans="1:3" x14ac:dyDescent="0.45">
      <c r="A462" s="22">
        <v>31602</v>
      </c>
      <c r="B462" t="s">
        <v>147</v>
      </c>
      <c r="C462" t="str">
        <f>VLOOKUP(B462,Zones!$A$1:$B$160,2,FALSE)</f>
        <v>Zone 2</v>
      </c>
    </row>
    <row r="463" spans="1:3" x14ac:dyDescent="0.45">
      <c r="A463" s="22">
        <v>31603</v>
      </c>
      <c r="B463" t="s">
        <v>147</v>
      </c>
      <c r="C463" t="str">
        <f>VLOOKUP(B463,Zones!$A$1:$B$160,2,FALSE)</f>
        <v>Zone 2</v>
      </c>
    </row>
    <row r="464" spans="1:3" x14ac:dyDescent="0.45">
      <c r="A464" s="22">
        <v>31604</v>
      </c>
      <c r="B464" t="s">
        <v>147</v>
      </c>
      <c r="C464" t="str">
        <f>VLOOKUP(B464,Zones!$A$1:$B$160,2,FALSE)</f>
        <v>Zone 2</v>
      </c>
    </row>
    <row r="465" spans="1:3" x14ac:dyDescent="0.45">
      <c r="A465" s="22">
        <v>31605</v>
      </c>
      <c r="B465" t="s">
        <v>147</v>
      </c>
      <c r="C465" t="str">
        <f>VLOOKUP(B465,Zones!$A$1:$B$160,2,FALSE)</f>
        <v>Zone 2</v>
      </c>
    </row>
    <row r="466" spans="1:3" x14ac:dyDescent="0.45">
      <c r="A466" s="22">
        <v>31606</v>
      </c>
      <c r="B466" t="s">
        <v>147</v>
      </c>
      <c r="C466" t="str">
        <f>VLOOKUP(B466,Zones!$A$1:$B$160,2,FALSE)</f>
        <v>Zone 2</v>
      </c>
    </row>
    <row r="467" spans="1:3" x14ac:dyDescent="0.45">
      <c r="A467" s="22">
        <v>31632</v>
      </c>
      <c r="B467" t="s">
        <v>147</v>
      </c>
      <c r="C467" t="str">
        <f>VLOOKUP(B467,Zones!$A$1:$B$160,2,FALSE)</f>
        <v>Zone 2</v>
      </c>
    </row>
    <row r="468" spans="1:3" x14ac:dyDescent="0.45">
      <c r="A468" s="22">
        <v>31636</v>
      </c>
      <c r="B468" t="s">
        <v>147</v>
      </c>
      <c r="C468" t="str">
        <f>VLOOKUP(B468,Zones!$A$1:$B$160,2,FALSE)</f>
        <v>Zone 2</v>
      </c>
    </row>
    <row r="469" spans="1:3" x14ac:dyDescent="0.45">
      <c r="A469" s="22">
        <v>31641</v>
      </c>
      <c r="B469" t="s">
        <v>147</v>
      </c>
      <c r="C469" t="str">
        <f>VLOOKUP(B469,Zones!$A$1:$B$160,2,FALSE)</f>
        <v>Zone 2</v>
      </c>
    </row>
    <row r="470" spans="1:3" x14ac:dyDescent="0.45">
      <c r="A470" s="22">
        <v>31698</v>
      </c>
      <c r="B470" t="s">
        <v>147</v>
      </c>
      <c r="C470" t="str">
        <f>VLOOKUP(B470,Zones!$A$1:$B$160,2,FALSE)</f>
        <v>Zone 2</v>
      </c>
    </row>
    <row r="471" spans="1:3" x14ac:dyDescent="0.45">
      <c r="A471" s="22">
        <v>31699</v>
      </c>
      <c r="B471" t="s">
        <v>147</v>
      </c>
      <c r="C471" t="str">
        <f>VLOOKUP(B471,Zones!$A$1:$B$160,2,FALSE)</f>
        <v>Zone 2</v>
      </c>
    </row>
    <row r="472" spans="1:3" x14ac:dyDescent="0.45">
      <c r="A472" s="22">
        <v>30533</v>
      </c>
      <c r="B472" t="s">
        <v>148</v>
      </c>
      <c r="C472" t="str">
        <f>VLOOKUP(B472,Zones!$A$1:$B$160,2,FALSE)</f>
        <v>Zone 2</v>
      </c>
    </row>
    <row r="473" spans="1:3" x14ac:dyDescent="0.45">
      <c r="A473" s="22">
        <v>30597</v>
      </c>
      <c r="B473" t="s">
        <v>148</v>
      </c>
      <c r="C473" t="str">
        <f>VLOOKUP(B473,Zones!$A$1:$B$160,2,FALSE)</f>
        <v>Zone 2</v>
      </c>
    </row>
    <row r="474" spans="1:3" x14ac:dyDescent="0.45">
      <c r="A474" s="22">
        <v>30628</v>
      </c>
      <c r="B474" t="s">
        <v>150</v>
      </c>
      <c r="C474" t="str">
        <f>VLOOKUP(B474,Zones!$A$1:$B$160,2,FALSE)</f>
        <v>Zone 2</v>
      </c>
    </row>
    <row r="475" spans="1:3" x14ac:dyDescent="0.45">
      <c r="A475" s="22">
        <v>30629</v>
      </c>
      <c r="B475" t="s">
        <v>150</v>
      </c>
      <c r="C475" t="str">
        <f>VLOOKUP(B475,Zones!$A$1:$B$160,2,FALSE)</f>
        <v>Zone 2</v>
      </c>
    </row>
    <row r="476" spans="1:3" x14ac:dyDescent="0.45">
      <c r="A476" s="22">
        <v>30633</v>
      </c>
      <c r="B476" t="s">
        <v>150</v>
      </c>
      <c r="C476" t="str">
        <f>VLOOKUP(B476,Zones!$A$1:$B$160,2,FALSE)</f>
        <v>Zone 2</v>
      </c>
    </row>
    <row r="477" spans="1:3" x14ac:dyDescent="0.45">
      <c r="A477" s="22">
        <v>30646</v>
      </c>
      <c r="B477" t="s">
        <v>150</v>
      </c>
      <c r="C477" t="str">
        <f>VLOOKUP(B477,Zones!$A$1:$B$160,2,FALSE)</f>
        <v>Zone 2</v>
      </c>
    </row>
    <row r="478" spans="1:3" x14ac:dyDescent="0.45">
      <c r="A478" s="22">
        <v>30647</v>
      </c>
      <c r="B478" t="s">
        <v>150</v>
      </c>
      <c r="C478" t="str">
        <f>VLOOKUP(B478,Zones!$A$1:$B$160,2,FALSE)</f>
        <v>Zone 2</v>
      </c>
    </row>
    <row r="479" spans="1:3" x14ac:dyDescent="0.45">
      <c r="A479" s="22">
        <v>30806</v>
      </c>
      <c r="B479" t="s">
        <v>152</v>
      </c>
      <c r="C479" t="str">
        <f>VLOOKUP(B479,Zones!$A$1:$B$160,2,FALSE)</f>
        <v>Zone 2</v>
      </c>
    </row>
    <row r="480" spans="1:3" x14ac:dyDescent="0.45">
      <c r="A480" s="22">
        <v>30808</v>
      </c>
      <c r="B480" t="s">
        <v>152</v>
      </c>
      <c r="C480" t="str">
        <f>VLOOKUP(B480,Zones!$A$1:$B$160,2,FALSE)</f>
        <v>Zone 2</v>
      </c>
    </row>
    <row r="481" spans="1:3" x14ac:dyDescent="0.45">
      <c r="A481" s="22">
        <v>30824</v>
      </c>
      <c r="B481" t="s">
        <v>152</v>
      </c>
      <c r="C481" t="str">
        <f>VLOOKUP(B481,Zones!$A$1:$B$160,2,FALSE)</f>
        <v>Zone 2</v>
      </c>
    </row>
    <row r="482" spans="1:3" x14ac:dyDescent="0.45">
      <c r="A482" s="22">
        <v>30218</v>
      </c>
      <c r="B482" t="s">
        <v>154</v>
      </c>
      <c r="C482" t="str">
        <f>VLOOKUP(B482,Zones!$A$1:$B$160,2,FALSE)</f>
        <v>Zone 2</v>
      </c>
    </row>
    <row r="483" spans="1:3" x14ac:dyDescent="0.45">
      <c r="A483" s="22">
        <v>30222</v>
      </c>
      <c r="B483" t="s">
        <v>154</v>
      </c>
      <c r="C483" t="str">
        <f>VLOOKUP(B483,Zones!$A$1:$B$160,2,FALSE)</f>
        <v>Zone 2</v>
      </c>
    </row>
    <row r="484" spans="1:3" x14ac:dyDescent="0.45">
      <c r="A484" s="22">
        <v>30251</v>
      </c>
      <c r="B484" t="s">
        <v>154</v>
      </c>
      <c r="C484" t="str">
        <f>VLOOKUP(B484,Zones!$A$1:$B$160,2,FALSE)</f>
        <v>Zone 2</v>
      </c>
    </row>
    <row r="485" spans="1:3" x14ac:dyDescent="0.45">
      <c r="A485" s="22">
        <v>30293</v>
      </c>
      <c r="B485" t="s">
        <v>154</v>
      </c>
      <c r="C485" t="str">
        <f>VLOOKUP(B485,Zones!$A$1:$B$160,2,FALSE)</f>
        <v>Zone 2</v>
      </c>
    </row>
    <row r="486" spans="1:3" x14ac:dyDescent="0.45">
      <c r="A486" s="22">
        <v>31816</v>
      </c>
      <c r="B486" t="s">
        <v>154</v>
      </c>
      <c r="C486" t="str">
        <f>VLOOKUP(B486,Zones!$A$1:$B$160,2,FALSE)</f>
        <v>Zone 2</v>
      </c>
    </row>
    <row r="487" spans="1:3" x14ac:dyDescent="0.45">
      <c r="A487" s="22">
        <v>31830</v>
      </c>
      <c r="B487" t="s">
        <v>154</v>
      </c>
      <c r="C487" t="str">
        <f>VLOOKUP(B487,Zones!$A$1:$B$160,2,FALSE)</f>
        <v>Zone 2</v>
      </c>
    </row>
    <row r="488" spans="1:3" x14ac:dyDescent="0.45">
      <c r="A488" s="22">
        <v>30623</v>
      </c>
      <c r="B488" t="s">
        <v>159</v>
      </c>
      <c r="C488" t="str">
        <f>VLOOKUP(B488,Zones!$A$1:$B$160,2,FALSE)</f>
        <v>Zone 2</v>
      </c>
    </row>
    <row r="489" spans="1:3" x14ac:dyDescent="0.45">
      <c r="A489" s="22">
        <v>30625</v>
      </c>
      <c r="B489" t="s">
        <v>159</v>
      </c>
      <c r="C489" t="str">
        <f>VLOOKUP(B489,Zones!$A$1:$B$160,2,FALSE)</f>
        <v>Zone 2</v>
      </c>
    </row>
    <row r="490" spans="1:3" x14ac:dyDescent="0.45">
      <c r="A490" s="22">
        <v>30650</v>
      </c>
      <c r="B490" t="s">
        <v>159</v>
      </c>
      <c r="C490" t="str">
        <f>VLOOKUP(B490,Zones!$A$1:$B$160,2,FALSE)</f>
        <v>Zone 2</v>
      </c>
    </row>
    <row r="491" spans="1:3" x14ac:dyDescent="0.45">
      <c r="A491" s="22">
        <v>30663</v>
      </c>
      <c r="B491" t="s">
        <v>159</v>
      </c>
      <c r="C491" t="str">
        <f>VLOOKUP(B491,Zones!$A$1:$B$160,2,FALSE)</f>
        <v>Zone 2</v>
      </c>
    </row>
    <row r="492" spans="1:3" x14ac:dyDescent="0.45">
      <c r="A492" s="22">
        <v>30705</v>
      </c>
      <c r="B492" t="s">
        <v>160</v>
      </c>
      <c r="C492" t="str">
        <f>VLOOKUP(B492,Zones!$A$1:$B$160,2,FALSE)</f>
        <v>Zone 2</v>
      </c>
    </row>
    <row r="493" spans="1:3" x14ac:dyDescent="0.45">
      <c r="A493" s="22">
        <v>30708</v>
      </c>
      <c r="B493" t="s">
        <v>160</v>
      </c>
      <c r="C493" t="str">
        <f>VLOOKUP(B493,Zones!$A$1:$B$160,2,FALSE)</f>
        <v>Zone 2</v>
      </c>
    </row>
    <row r="494" spans="1:3" x14ac:dyDescent="0.45">
      <c r="A494" s="22">
        <v>30711</v>
      </c>
      <c r="B494" t="s">
        <v>160</v>
      </c>
      <c r="C494" t="str">
        <f>VLOOKUP(B494,Zones!$A$1:$B$160,2,FALSE)</f>
        <v>Zone 2</v>
      </c>
    </row>
    <row r="495" spans="1:3" x14ac:dyDescent="0.45">
      <c r="A495" s="22">
        <v>30724</v>
      </c>
      <c r="B495" t="s">
        <v>160</v>
      </c>
      <c r="C495" t="str">
        <f>VLOOKUP(B495,Zones!$A$1:$B$160,2,FALSE)</f>
        <v>Zone 2</v>
      </c>
    </row>
    <row r="496" spans="1:3" x14ac:dyDescent="0.45">
      <c r="A496" s="22">
        <v>30751</v>
      </c>
      <c r="B496" t="s">
        <v>160</v>
      </c>
      <c r="C496" t="str">
        <f>VLOOKUP(B496,Zones!$A$1:$B$160,2,FALSE)</f>
        <v>Zone 2</v>
      </c>
    </row>
    <row r="497" spans="1:3" x14ac:dyDescent="0.45">
      <c r="A497" s="22">
        <v>31820</v>
      </c>
      <c r="B497" t="s">
        <v>161</v>
      </c>
      <c r="C497" t="str">
        <f>VLOOKUP(B497,Zones!$A$1:$B$160,2,FALSE)</f>
        <v>Zone 2</v>
      </c>
    </row>
    <row r="498" spans="1:3" x14ac:dyDescent="0.45">
      <c r="A498" s="22">
        <v>31829</v>
      </c>
      <c r="B498" t="s">
        <v>161</v>
      </c>
      <c r="C498" t="str">
        <f>VLOOKUP(B498,Zones!$A$1:$B$160,2,FALSE)</f>
        <v>Zone 2</v>
      </c>
    </row>
    <row r="499" spans="1:3" x14ac:dyDescent="0.45">
      <c r="A499" s="22">
        <v>31901</v>
      </c>
      <c r="B499" t="s">
        <v>161</v>
      </c>
      <c r="C499" t="str">
        <f>VLOOKUP(B499,Zones!$A$1:$B$160,2,FALSE)</f>
        <v>Zone 2</v>
      </c>
    </row>
    <row r="500" spans="1:3" x14ac:dyDescent="0.45">
      <c r="A500" s="22">
        <v>31902</v>
      </c>
      <c r="B500" t="s">
        <v>161</v>
      </c>
      <c r="C500" t="str">
        <f>VLOOKUP(B500,Zones!$A$1:$B$160,2,FALSE)</f>
        <v>Zone 2</v>
      </c>
    </row>
    <row r="501" spans="1:3" x14ac:dyDescent="0.45">
      <c r="A501" s="22">
        <v>31903</v>
      </c>
      <c r="B501" t="s">
        <v>161</v>
      </c>
      <c r="C501" t="str">
        <f>VLOOKUP(B501,Zones!$A$1:$B$160,2,FALSE)</f>
        <v>Zone 2</v>
      </c>
    </row>
    <row r="502" spans="1:3" x14ac:dyDescent="0.45">
      <c r="A502" s="22">
        <v>31904</v>
      </c>
      <c r="B502" t="s">
        <v>161</v>
      </c>
      <c r="C502" t="str">
        <f>VLOOKUP(B502,Zones!$A$1:$B$160,2,FALSE)</f>
        <v>Zone 2</v>
      </c>
    </row>
    <row r="503" spans="1:3" x14ac:dyDescent="0.45">
      <c r="A503" s="22">
        <v>31905</v>
      </c>
      <c r="B503" t="s">
        <v>161</v>
      </c>
      <c r="C503" t="str">
        <f>VLOOKUP(B503,Zones!$A$1:$B$160,2,FALSE)</f>
        <v>Zone 2</v>
      </c>
    </row>
    <row r="504" spans="1:3" x14ac:dyDescent="0.45">
      <c r="A504" s="22">
        <v>31906</v>
      </c>
      <c r="B504" t="s">
        <v>161</v>
      </c>
      <c r="C504" t="str">
        <f>VLOOKUP(B504,Zones!$A$1:$B$160,2,FALSE)</f>
        <v>Zone 2</v>
      </c>
    </row>
    <row r="505" spans="1:3" x14ac:dyDescent="0.45">
      <c r="A505" s="22">
        <v>31907</v>
      </c>
      <c r="B505" t="s">
        <v>161</v>
      </c>
      <c r="C505" t="str">
        <f>VLOOKUP(B505,Zones!$A$1:$B$160,2,FALSE)</f>
        <v>Zone 2</v>
      </c>
    </row>
    <row r="506" spans="1:3" x14ac:dyDescent="0.45">
      <c r="A506" s="22">
        <v>31908</v>
      </c>
      <c r="B506" t="s">
        <v>161</v>
      </c>
      <c r="C506" t="str">
        <f>VLOOKUP(B506,Zones!$A$1:$B$160,2,FALSE)</f>
        <v>Zone 2</v>
      </c>
    </row>
    <row r="507" spans="1:3" x14ac:dyDescent="0.45">
      <c r="A507" s="22">
        <v>31909</v>
      </c>
      <c r="B507" t="s">
        <v>161</v>
      </c>
      <c r="C507" t="str">
        <f>VLOOKUP(B507,Zones!$A$1:$B$160,2,FALSE)</f>
        <v>Zone 2</v>
      </c>
    </row>
    <row r="508" spans="1:3" x14ac:dyDescent="0.45">
      <c r="A508" s="22">
        <v>31914</v>
      </c>
      <c r="B508" t="s">
        <v>161</v>
      </c>
      <c r="C508" t="str">
        <f>VLOOKUP(B508,Zones!$A$1:$B$160,2,FALSE)</f>
        <v>Zone 2</v>
      </c>
    </row>
    <row r="509" spans="1:3" x14ac:dyDescent="0.45">
      <c r="A509" s="22">
        <v>31917</v>
      </c>
      <c r="B509" t="s">
        <v>161</v>
      </c>
      <c r="C509" t="str">
        <f>VLOOKUP(B509,Zones!$A$1:$B$160,2,FALSE)</f>
        <v>Zone 2</v>
      </c>
    </row>
    <row r="510" spans="1:3" x14ac:dyDescent="0.45">
      <c r="A510" s="22">
        <v>31993</v>
      </c>
      <c r="B510" t="s">
        <v>161</v>
      </c>
      <c r="C510" t="str">
        <f>VLOOKUP(B510,Zones!$A$1:$B$160,2,FALSE)</f>
        <v>Zone 2</v>
      </c>
    </row>
    <row r="511" spans="1:3" x14ac:dyDescent="0.45">
      <c r="A511" s="22">
        <v>31997</v>
      </c>
      <c r="B511" t="s">
        <v>161</v>
      </c>
      <c r="C511" t="str">
        <f>VLOOKUP(B511,Zones!$A$1:$B$160,2,FALSE)</f>
        <v>Zone 2</v>
      </c>
    </row>
    <row r="512" spans="1:3" x14ac:dyDescent="0.45">
      <c r="A512" s="22">
        <v>31998</v>
      </c>
      <c r="B512" t="s">
        <v>161</v>
      </c>
      <c r="C512" t="str">
        <f>VLOOKUP(B512,Zones!$A$1:$B$160,2,FALSE)</f>
        <v>Zone 2</v>
      </c>
    </row>
    <row r="513" spans="1:3" x14ac:dyDescent="0.45">
      <c r="A513" s="22">
        <v>31999</v>
      </c>
      <c r="B513" t="s">
        <v>161</v>
      </c>
      <c r="C513" t="str">
        <f>VLOOKUP(B513,Zones!$A$1:$B$160,2,FALSE)</f>
        <v>Zone 2</v>
      </c>
    </row>
    <row r="514" spans="1:3" x14ac:dyDescent="0.45">
      <c r="A514" s="22">
        <v>30014</v>
      </c>
      <c r="B514" t="s">
        <v>162</v>
      </c>
      <c r="C514" t="str">
        <f>VLOOKUP(B514,Zones!$A$1:$B$160,2,FALSE)</f>
        <v>Zone 2</v>
      </c>
    </row>
    <row r="515" spans="1:3" x14ac:dyDescent="0.45">
      <c r="A515" s="22">
        <v>30015</v>
      </c>
      <c r="B515" t="s">
        <v>162</v>
      </c>
      <c r="C515" t="str">
        <f>VLOOKUP(B515,Zones!$A$1:$B$160,2,FALSE)</f>
        <v>Zone 2</v>
      </c>
    </row>
    <row r="516" spans="1:3" x14ac:dyDescent="0.45">
      <c r="A516" s="22">
        <v>30016</v>
      </c>
      <c r="B516" t="s">
        <v>162</v>
      </c>
      <c r="C516" t="str">
        <f>VLOOKUP(B516,Zones!$A$1:$B$160,2,FALSE)</f>
        <v>Zone 2</v>
      </c>
    </row>
    <row r="517" spans="1:3" x14ac:dyDescent="0.45">
      <c r="A517" s="22">
        <v>30054</v>
      </c>
      <c r="B517" t="s">
        <v>162</v>
      </c>
      <c r="C517" t="str">
        <f>VLOOKUP(B517,Zones!$A$1:$B$160,2,FALSE)</f>
        <v>Zone 2</v>
      </c>
    </row>
    <row r="518" spans="1:3" x14ac:dyDescent="0.45">
      <c r="A518" s="22">
        <v>30070</v>
      </c>
      <c r="B518" t="s">
        <v>162</v>
      </c>
      <c r="C518" t="str">
        <f>VLOOKUP(B518,Zones!$A$1:$B$160,2,FALSE)</f>
        <v>Zone 2</v>
      </c>
    </row>
    <row r="519" spans="1:3" x14ac:dyDescent="0.45">
      <c r="A519" s="22">
        <v>30164</v>
      </c>
      <c r="B519" t="s">
        <v>162</v>
      </c>
      <c r="C519" t="str">
        <f>VLOOKUP(B519,Zones!$A$1:$B$160,2,FALSE)</f>
        <v>Zone 2</v>
      </c>
    </row>
    <row r="520" spans="1:3" x14ac:dyDescent="0.45">
      <c r="A520" s="22">
        <v>30621</v>
      </c>
      <c r="B520" t="s">
        <v>163</v>
      </c>
      <c r="C520" t="str">
        <f>VLOOKUP(B520,Zones!$A$1:$B$160,2,FALSE)</f>
        <v>Zone 2</v>
      </c>
    </row>
    <row r="521" spans="1:3" x14ac:dyDescent="0.45">
      <c r="A521" s="22">
        <v>30622</v>
      </c>
      <c r="B521" t="s">
        <v>163</v>
      </c>
      <c r="C521" t="str">
        <f>VLOOKUP(B521,Zones!$A$1:$B$160,2,FALSE)</f>
        <v>Zone 2</v>
      </c>
    </row>
    <row r="522" spans="1:3" x14ac:dyDescent="0.45">
      <c r="A522" s="22">
        <v>30638</v>
      </c>
      <c r="B522" t="s">
        <v>163</v>
      </c>
      <c r="C522" t="str">
        <f>VLOOKUP(B522,Zones!$A$1:$B$160,2,FALSE)</f>
        <v>Zone 2</v>
      </c>
    </row>
    <row r="523" spans="1:3" x14ac:dyDescent="0.45">
      <c r="A523" s="22">
        <v>30677</v>
      </c>
      <c r="B523" t="s">
        <v>163</v>
      </c>
      <c r="C523" t="str">
        <f>VLOOKUP(B523,Zones!$A$1:$B$160,2,FALSE)</f>
        <v>Zone 2</v>
      </c>
    </row>
    <row r="524" spans="1:3" x14ac:dyDescent="0.45">
      <c r="A524" s="22">
        <v>31008</v>
      </c>
      <c r="B524" t="s">
        <v>166</v>
      </c>
      <c r="C524" t="str">
        <f>VLOOKUP(B524,Zones!$A$1:$B$160,2,FALSE)</f>
        <v>Zone 2</v>
      </c>
    </row>
    <row r="525" spans="1:3" x14ac:dyDescent="0.45">
      <c r="A525" s="22">
        <v>31030</v>
      </c>
      <c r="B525" t="s">
        <v>166</v>
      </c>
      <c r="C525" t="str">
        <f>VLOOKUP(B525,Zones!$A$1:$B$160,2,FALSE)</f>
        <v>Zone 2</v>
      </c>
    </row>
    <row r="526" spans="1:3" x14ac:dyDescent="0.45">
      <c r="A526" s="22">
        <v>30206</v>
      </c>
      <c r="B526" t="s">
        <v>169</v>
      </c>
      <c r="C526" t="str">
        <f>VLOOKUP(B526,Zones!$A$1:$B$160,2,FALSE)</f>
        <v>Zone 2</v>
      </c>
    </row>
    <row r="527" spans="1:3" x14ac:dyDescent="0.45">
      <c r="A527" s="22">
        <v>30256</v>
      </c>
      <c r="B527" t="s">
        <v>169</v>
      </c>
      <c r="C527" t="str">
        <f>VLOOKUP(B527,Zones!$A$1:$B$160,2,FALSE)</f>
        <v>Zone 2</v>
      </c>
    </row>
    <row r="528" spans="1:3" x14ac:dyDescent="0.45">
      <c r="A528" s="22">
        <v>30258</v>
      </c>
      <c r="B528" t="s">
        <v>169</v>
      </c>
      <c r="C528" t="str">
        <f>VLOOKUP(B528,Zones!$A$1:$B$160,2,FALSE)</f>
        <v>Zone 2</v>
      </c>
    </row>
    <row r="529" spans="1:3" x14ac:dyDescent="0.45">
      <c r="A529" s="22">
        <v>30292</v>
      </c>
      <c r="B529" t="s">
        <v>169</v>
      </c>
      <c r="C529" t="str">
        <f>VLOOKUP(B529,Zones!$A$1:$B$160,2,FALSE)</f>
        <v>Zone 2</v>
      </c>
    </row>
    <row r="530" spans="1:3" x14ac:dyDescent="0.45">
      <c r="A530" s="22">
        <v>30295</v>
      </c>
      <c r="B530" t="s">
        <v>169</v>
      </c>
      <c r="C530" t="str">
        <f>VLOOKUP(B530,Zones!$A$1:$B$160,2,FALSE)</f>
        <v>Zone 2</v>
      </c>
    </row>
    <row r="531" spans="1:3" x14ac:dyDescent="0.45">
      <c r="A531" s="22">
        <v>31036</v>
      </c>
      <c r="B531" t="s">
        <v>171</v>
      </c>
      <c r="C531" t="str">
        <f>VLOOKUP(B531,Zones!$A$1:$B$160,2,FALSE)</f>
        <v>Zone 2</v>
      </c>
    </row>
    <row r="532" spans="1:3" x14ac:dyDescent="0.45">
      <c r="A532" s="22">
        <v>31024</v>
      </c>
      <c r="B532" t="s">
        <v>172</v>
      </c>
      <c r="C532" t="str">
        <f>VLOOKUP(B532,Zones!$A$1:$B$160,2,FALSE)</f>
        <v>Zone 2</v>
      </c>
    </row>
    <row r="533" spans="1:3" x14ac:dyDescent="0.45">
      <c r="A533" s="22">
        <v>31026</v>
      </c>
      <c r="B533" t="s">
        <v>172</v>
      </c>
      <c r="C533" t="str">
        <f>VLOOKUP(B533,Zones!$A$1:$B$160,2,FALSE)</f>
        <v>Zone 2</v>
      </c>
    </row>
    <row r="534" spans="1:3" x14ac:dyDescent="0.45">
      <c r="A534" s="22">
        <v>30805</v>
      </c>
      <c r="B534" t="s">
        <v>176</v>
      </c>
      <c r="C534" t="str">
        <f>VLOOKUP(B534,Zones!$A$1:$B$160,2,FALSE)</f>
        <v>Zone 2</v>
      </c>
    </row>
    <row r="535" spans="1:3" x14ac:dyDescent="0.45">
      <c r="A535" s="22">
        <v>30812</v>
      </c>
      <c r="B535" t="s">
        <v>176</v>
      </c>
      <c r="C535" t="str">
        <f>VLOOKUP(B535,Zones!$A$1:$B$160,2,FALSE)</f>
        <v>Zone 2</v>
      </c>
    </row>
    <row r="536" spans="1:3" x14ac:dyDescent="0.45">
      <c r="A536" s="22">
        <v>30815</v>
      </c>
      <c r="B536" t="s">
        <v>176</v>
      </c>
      <c r="C536" t="str">
        <f>VLOOKUP(B536,Zones!$A$1:$B$160,2,FALSE)</f>
        <v>Zone 2</v>
      </c>
    </row>
    <row r="537" spans="1:3" x14ac:dyDescent="0.45">
      <c r="A537" s="22">
        <v>30901</v>
      </c>
      <c r="B537" t="s">
        <v>176</v>
      </c>
      <c r="C537" t="str">
        <f>VLOOKUP(B537,Zones!$A$1:$B$160,2,FALSE)</f>
        <v>Zone 2</v>
      </c>
    </row>
    <row r="538" spans="1:3" x14ac:dyDescent="0.45">
      <c r="A538" s="22">
        <v>30904</v>
      </c>
      <c r="B538" t="s">
        <v>176</v>
      </c>
      <c r="C538" t="str">
        <f>VLOOKUP(B538,Zones!$A$1:$B$160,2,FALSE)</f>
        <v>Zone 2</v>
      </c>
    </row>
    <row r="539" spans="1:3" x14ac:dyDescent="0.45">
      <c r="A539" s="22">
        <v>30905</v>
      </c>
      <c r="B539" t="s">
        <v>176</v>
      </c>
      <c r="C539" t="str">
        <f>VLOOKUP(B539,Zones!$A$1:$B$160,2,FALSE)</f>
        <v>Zone 2</v>
      </c>
    </row>
    <row r="540" spans="1:3" x14ac:dyDescent="0.45">
      <c r="A540" s="22">
        <v>30906</v>
      </c>
      <c r="B540" t="s">
        <v>176</v>
      </c>
      <c r="C540" t="str">
        <f>VLOOKUP(B540,Zones!$A$1:$B$160,2,FALSE)</f>
        <v>Zone 2</v>
      </c>
    </row>
    <row r="541" spans="1:3" x14ac:dyDescent="0.45">
      <c r="A541" s="22">
        <v>30909</v>
      </c>
      <c r="B541" t="s">
        <v>176</v>
      </c>
      <c r="C541" t="str">
        <f>VLOOKUP(B541,Zones!$A$1:$B$160,2,FALSE)</f>
        <v>Zone 2</v>
      </c>
    </row>
    <row r="542" spans="1:3" x14ac:dyDescent="0.45">
      <c r="A542" s="22">
        <v>30911</v>
      </c>
      <c r="B542" t="s">
        <v>176</v>
      </c>
      <c r="C542" t="str">
        <f>VLOOKUP(B542,Zones!$A$1:$B$160,2,FALSE)</f>
        <v>Zone 2</v>
      </c>
    </row>
    <row r="543" spans="1:3" x14ac:dyDescent="0.45">
      <c r="A543" s="22">
        <v>30912</v>
      </c>
      <c r="B543" t="s">
        <v>176</v>
      </c>
      <c r="C543" t="str">
        <f>VLOOKUP(B543,Zones!$A$1:$B$160,2,FALSE)</f>
        <v>Zone 2</v>
      </c>
    </row>
    <row r="544" spans="1:3" x14ac:dyDescent="0.45">
      <c r="A544" s="22">
        <v>30913</v>
      </c>
      <c r="B544" t="s">
        <v>176</v>
      </c>
      <c r="C544" t="str">
        <f>VLOOKUP(B544,Zones!$A$1:$B$160,2,FALSE)</f>
        <v>Zone 2</v>
      </c>
    </row>
    <row r="545" spans="1:3" x14ac:dyDescent="0.45">
      <c r="A545" s="22">
        <v>30914</v>
      </c>
      <c r="B545" t="s">
        <v>176</v>
      </c>
      <c r="C545" t="str">
        <f>VLOOKUP(B545,Zones!$A$1:$B$160,2,FALSE)</f>
        <v>Zone 2</v>
      </c>
    </row>
    <row r="546" spans="1:3" x14ac:dyDescent="0.45">
      <c r="A546" s="22">
        <v>30916</v>
      </c>
      <c r="B546" t="s">
        <v>176</v>
      </c>
      <c r="C546" t="str">
        <f>VLOOKUP(B546,Zones!$A$1:$B$160,2,FALSE)</f>
        <v>Zone 2</v>
      </c>
    </row>
    <row r="547" spans="1:3" x14ac:dyDescent="0.45">
      <c r="A547" s="22">
        <v>30917</v>
      </c>
      <c r="B547" t="s">
        <v>176</v>
      </c>
      <c r="C547" t="str">
        <f>VLOOKUP(B547,Zones!$A$1:$B$160,2,FALSE)</f>
        <v>Zone 2</v>
      </c>
    </row>
    <row r="548" spans="1:3" x14ac:dyDescent="0.45">
      <c r="A548" s="22">
        <v>30919</v>
      </c>
      <c r="B548" t="s">
        <v>176</v>
      </c>
      <c r="C548" t="str">
        <f>VLOOKUP(B548,Zones!$A$1:$B$160,2,FALSE)</f>
        <v>Zone 2</v>
      </c>
    </row>
    <row r="549" spans="1:3" x14ac:dyDescent="0.45">
      <c r="A549" s="22">
        <v>30999</v>
      </c>
      <c r="B549" t="s">
        <v>176</v>
      </c>
      <c r="C549" t="str">
        <f>VLOOKUP(B549,Zones!$A$1:$B$160,2,FALSE)</f>
        <v>Zone 2</v>
      </c>
    </row>
    <row r="550" spans="1:3" x14ac:dyDescent="0.45">
      <c r="A550" s="22">
        <v>30212</v>
      </c>
      <c r="B550" t="s">
        <v>181</v>
      </c>
      <c r="C550" t="str">
        <f>VLOOKUP(B550,Zones!$A$1:$B$160,2,FALSE)</f>
        <v>Zone 2</v>
      </c>
    </row>
    <row r="551" spans="1:3" x14ac:dyDescent="0.45">
      <c r="A551" s="22">
        <v>30223</v>
      </c>
      <c r="B551" t="s">
        <v>181</v>
      </c>
      <c r="C551" t="str">
        <f>VLOOKUP(B551,Zones!$A$1:$B$160,2,FALSE)</f>
        <v>Zone 2</v>
      </c>
    </row>
    <row r="552" spans="1:3" x14ac:dyDescent="0.45">
      <c r="A552" s="22">
        <v>30224</v>
      </c>
      <c r="B552" t="s">
        <v>181</v>
      </c>
      <c r="C552" t="str">
        <f>VLOOKUP(B552,Zones!$A$1:$B$160,2,FALSE)</f>
        <v>Zone 2</v>
      </c>
    </row>
    <row r="553" spans="1:3" x14ac:dyDescent="0.45">
      <c r="A553" s="22">
        <v>30266</v>
      </c>
      <c r="B553" t="s">
        <v>181</v>
      </c>
      <c r="C553" t="str">
        <f>VLOOKUP(B553,Zones!$A$1:$B$160,2,FALSE)</f>
        <v>Zone 2</v>
      </c>
    </row>
    <row r="554" spans="1:3" x14ac:dyDescent="0.45">
      <c r="A554" s="22">
        <v>30284</v>
      </c>
      <c r="B554" t="s">
        <v>181</v>
      </c>
      <c r="C554" t="str">
        <f>VLOOKUP(B554,Zones!$A$1:$B$160,2,FALSE)</f>
        <v>Zone 2</v>
      </c>
    </row>
    <row r="555" spans="1:3" x14ac:dyDescent="0.45">
      <c r="A555" s="22">
        <v>31727</v>
      </c>
      <c r="B555" t="s">
        <v>192</v>
      </c>
      <c r="C555" t="str">
        <f>VLOOKUP(B555,Zones!$A$1:$B$160,2,FALSE)</f>
        <v>Zone 2</v>
      </c>
    </row>
    <row r="556" spans="1:3" x14ac:dyDescent="0.45">
      <c r="A556" s="22">
        <v>31733</v>
      </c>
      <c r="B556" t="s">
        <v>192</v>
      </c>
      <c r="C556" t="str">
        <f>VLOOKUP(B556,Zones!$A$1:$B$160,2,FALSE)</f>
        <v>Zone 2</v>
      </c>
    </row>
    <row r="557" spans="1:3" x14ac:dyDescent="0.45">
      <c r="A557" s="22">
        <v>31775</v>
      </c>
      <c r="B557" t="s">
        <v>192</v>
      </c>
      <c r="C557" t="str">
        <f>VLOOKUP(B557,Zones!$A$1:$B$160,2,FALSE)</f>
        <v>Zone 2</v>
      </c>
    </row>
    <row r="558" spans="1:3" x14ac:dyDescent="0.45">
      <c r="A558" s="22">
        <v>31793</v>
      </c>
      <c r="B558" t="s">
        <v>192</v>
      </c>
      <c r="C558" t="str">
        <f>VLOOKUP(B558,Zones!$A$1:$B$160,2,FALSE)</f>
        <v>Zone 2</v>
      </c>
    </row>
    <row r="559" spans="1:3" x14ac:dyDescent="0.45">
      <c r="A559" s="22">
        <v>31794</v>
      </c>
      <c r="B559" t="s">
        <v>192</v>
      </c>
      <c r="C559" t="str">
        <f>VLOOKUP(B559,Zones!$A$1:$B$160,2,FALSE)</f>
        <v>Zone 2</v>
      </c>
    </row>
    <row r="560" spans="1:3" x14ac:dyDescent="0.45">
      <c r="A560" s="22">
        <v>31795</v>
      </c>
      <c r="B560" t="s">
        <v>192</v>
      </c>
      <c r="C560" t="str">
        <f>VLOOKUP(B560,Zones!$A$1:$B$160,2,FALSE)</f>
        <v>Zone 2</v>
      </c>
    </row>
    <row r="561" spans="1:3" x14ac:dyDescent="0.45">
      <c r="A561" s="22">
        <v>30230</v>
      </c>
      <c r="B561" t="s">
        <v>196</v>
      </c>
      <c r="C561" t="str">
        <f>VLOOKUP(B561,Zones!$A$1:$B$160,2,FALSE)</f>
        <v>Zone 2</v>
      </c>
    </row>
    <row r="562" spans="1:3" x14ac:dyDescent="0.45">
      <c r="A562" s="22">
        <v>30240</v>
      </c>
      <c r="B562" t="s">
        <v>196</v>
      </c>
      <c r="C562" t="str">
        <f>VLOOKUP(B562,Zones!$A$1:$B$160,2,FALSE)</f>
        <v>Zone 2</v>
      </c>
    </row>
    <row r="563" spans="1:3" x14ac:dyDescent="0.45">
      <c r="A563" s="22">
        <v>30241</v>
      </c>
      <c r="B563" t="s">
        <v>196</v>
      </c>
      <c r="C563" t="str">
        <f>VLOOKUP(B563,Zones!$A$1:$B$160,2,FALSE)</f>
        <v>Zone 2</v>
      </c>
    </row>
    <row r="564" spans="1:3" x14ac:dyDescent="0.45">
      <c r="A564" s="22">
        <v>30261</v>
      </c>
      <c r="B564" t="s">
        <v>196</v>
      </c>
      <c r="C564" t="str">
        <f>VLOOKUP(B564,Zones!$A$1:$B$160,2,FALSE)</f>
        <v>Zone 2</v>
      </c>
    </row>
    <row r="565" spans="1:3" x14ac:dyDescent="0.45">
      <c r="A565" s="22">
        <v>31833</v>
      </c>
      <c r="B565" t="s">
        <v>196</v>
      </c>
      <c r="C565" t="str">
        <f>VLOOKUP(B565,Zones!$A$1:$B$160,2,FALSE)</f>
        <v>Zone 2</v>
      </c>
    </row>
    <row r="566" spans="1:3" x14ac:dyDescent="0.45">
      <c r="A566" s="22">
        <v>30018</v>
      </c>
      <c r="B566" t="s">
        <v>202</v>
      </c>
      <c r="C566" t="str">
        <f>VLOOKUP(B566,Zones!$A$1:$B$160,2,FALSE)</f>
        <v>Zone 2</v>
      </c>
    </row>
    <row r="567" spans="1:3" x14ac:dyDescent="0.45">
      <c r="A567" s="22">
        <v>30025</v>
      </c>
      <c r="B567" t="s">
        <v>202</v>
      </c>
      <c r="C567" t="str">
        <f>VLOOKUP(B567,Zones!$A$1:$B$160,2,FALSE)</f>
        <v>Zone 2</v>
      </c>
    </row>
    <row r="568" spans="1:3" x14ac:dyDescent="0.45">
      <c r="A568" s="22">
        <v>30641</v>
      </c>
      <c r="B568" t="s">
        <v>202</v>
      </c>
      <c r="C568" t="str">
        <f>VLOOKUP(B568,Zones!$A$1:$B$160,2,FALSE)</f>
        <v>Zone 2</v>
      </c>
    </row>
    <row r="569" spans="1:3" x14ac:dyDescent="0.45">
      <c r="A569" s="22">
        <v>30655</v>
      </c>
      <c r="B569" t="s">
        <v>202</v>
      </c>
      <c r="C569" t="str">
        <f>VLOOKUP(B569,Zones!$A$1:$B$160,2,FALSE)</f>
        <v>Zone 2</v>
      </c>
    </row>
    <row r="570" spans="1:3" x14ac:dyDescent="0.45">
      <c r="A570" s="22">
        <v>30656</v>
      </c>
      <c r="B570" t="s">
        <v>202</v>
      </c>
      <c r="C570" t="str">
        <f>VLOOKUP(B570,Zones!$A$1:$B$160,2,FALSE)</f>
        <v>Zone 2</v>
      </c>
    </row>
    <row r="571" spans="1:3" x14ac:dyDescent="0.45">
      <c r="A571" s="22">
        <v>30710</v>
      </c>
      <c r="B571" t="s">
        <v>210</v>
      </c>
      <c r="C571" t="str">
        <f>VLOOKUP(B571,Zones!$A$1:$B$160,2,FALSE)</f>
        <v>Zone 2</v>
      </c>
    </row>
    <row r="572" spans="1:3" x14ac:dyDescent="0.45">
      <c r="A572" s="22">
        <v>30719</v>
      </c>
      <c r="B572" t="s">
        <v>210</v>
      </c>
      <c r="C572" t="str">
        <f>VLOOKUP(B572,Zones!$A$1:$B$160,2,FALSE)</f>
        <v>Zone 2</v>
      </c>
    </row>
    <row r="573" spans="1:3" x14ac:dyDescent="0.45">
      <c r="A573" s="22">
        <v>30720</v>
      </c>
      <c r="B573" t="s">
        <v>210</v>
      </c>
      <c r="C573" t="str">
        <f>VLOOKUP(B573,Zones!$A$1:$B$160,2,FALSE)</f>
        <v>Zone 2</v>
      </c>
    </row>
    <row r="574" spans="1:3" x14ac:dyDescent="0.45">
      <c r="A574" s="22">
        <v>30721</v>
      </c>
      <c r="B574" t="s">
        <v>210</v>
      </c>
      <c r="C574" t="str">
        <f>VLOOKUP(B574,Zones!$A$1:$B$160,2,FALSE)</f>
        <v>Zone 2</v>
      </c>
    </row>
    <row r="575" spans="1:3" x14ac:dyDescent="0.45">
      <c r="A575" s="22">
        <v>30722</v>
      </c>
      <c r="B575" t="s">
        <v>210</v>
      </c>
      <c r="C575" t="str">
        <f>VLOOKUP(B575,Zones!$A$1:$B$160,2,FALSE)</f>
        <v>Zone 2</v>
      </c>
    </row>
    <row r="576" spans="1:3" x14ac:dyDescent="0.45">
      <c r="A576" s="22">
        <v>30740</v>
      </c>
      <c r="B576" t="s">
        <v>210</v>
      </c>
      <c r="C576" t="str">
        <f>VLOOKUP(B576,Zones!$A$1:$B$160,2,FALSE)</f>
        <v>Zone 2</v>
      </c>
    </row>
    <row r="577" spans="1:3" x14ac:dyDescent="0.45">
      <c r="A577" s="22">
        <v>30755</v>
      </c>
      <c r="B577" t="s">
        <v>210</v>
      </c>
      <c r="C577" t="str">
        <f>VLOOKUP(B577,Zones!$A$1:$B$160,2,FALSE)</f>
        <v>Zone 2</v>
      </c>
    </row>
    <row r="578" spans="1:3" x14ac:dyDescent="0.45">
      <c r="A578" s="22">
        <v>30756</v>
      </c>
      <c r="B578" t="s">
        <v>210</v>
      </c>
      <c r="C578" t="str">
        <f>VLOOKUP(B578,Zones!$A$1:$B$160,2,FALSE)</f>
        <v>Zone 2</v>
      </c>
    </row>
    <row r="579" spans="1:3" x14ac:dyDescent="0.45">
      <c r="A579" s="22">
        <v>31513</v>
      </c>
      <c r="B579" t="s">
        <v>53</v>
      </c>
      <c r="C579" t="str">
        <f>VLOOKUP(B579,Zones!$A$1:$B$160,2,FALSE)</f>
        <v>Zone 3</v>
      </c>
    </row>
    <row r="580" spans="1:3" x14ac:dyDescent="0.45">
      <c r="A580" s="22">
        <v>31515</v>
      </c>
      <c r="B580" t="s">
        <v>53</v>
      </c>
      <c r="C580" t="str">
        <f>VLOOKUP(B580,Zones!$A$1:$B$160,2,FALSE)</f>
        <v>Zone 3</v>
      </c>
    </row>
    <row r="581" spans="1:3" x14ac:dyDescent="0.45">
      <c r="A581" s="22">
        <v>31518</v>
      </c>
      <c r="B581" t="s">
        <v>53</v>
      </c>
      <c r="C581" t="str">
        <f>VLOOKUP(B581,Zones!$A$1:$B$160,2,FALSE)</f>
        <v>Zone 3</v>
      </c>
    </row>
    <row r="582" spans="1:3" x14ac:dyDescent="0.45">
      <c r="A582" s="22">
        <v>31563</v>
      </c>
      <c r="B582" t="s">
        <v>53</v>
      </c>
      <c r="C582" t="str">
        <f>VLOOKUP(B582,Zones!$A$1:$B$160,2,FALSE)</f>
        <v>Zone 3</v>
      </c>
    </row>
    <row r="583" spans="1:3" x14ac:dyDescent="0.45">
      <c r="A583" s="22">
        <v>31624</v>
      </c>
      <c r="B583" t="s">
        <v>55</v>
      </c>
      <c r="C583" t="str">
        <f>VLOOKUP(B583,Zones!$A$1:$B$160,2,FALSE)</f>
        <v>Zone 3</v>
      </c>
    </row>
    <row r="584" spans="1:3" x14ac:dyDescent="0.45">
      <c r="A584" s="22">
        <v>31642</v>
      </c>
      <c r="B584" t="s">
        <v>55</v>
      </c>
      <c r="C584" t="str">
        <f>VLOOKUP(B584,Zones!$A$1:$B$160,2,FALSE)</f>
        <v>Zone 3</v>
      </c>
    </row>
    <row r="585" spans="1:3" x14ac:dyDescent="0.45">
      <c r="A585" s="22">
        <v>31650</v>
      </c>
      <c r="B585" t="s">
        <v>55</v>
      </c>
      <c r="C585" t="str">
        <f>VLOOKUP(B585,Zones!$A$1:$B$160,2,FALSE)</f>
        <v>Zone 3</v>
      </c>
    </row>
    <row r="586" spans="1:3" x14ac:dyDescent="0.45">
      <c r="A586" s="22">
        <v>31510</v>
      </c>
      <c r="B586" t="s">
        <v>56</v>
      </c>
      <c r="C586" t="str">
        <f>VLOOKUP(B586,Zones!$A$1:$B$160,2,FALSE)</f>
        <v>Zone 3</v>
      </c>
    </row>
    <row r="587" spans="1:3" x14ac:dyDescent="0.45">
      <c r="A587" s="22">
        <v>39870</v>
      </c>
      <c r="B587" t="s">
        <v>57</v>
      </c>
      <c r="C587" t="str">
        <f>VLOOKUP(B587,Zones!$A$1:$B$160,2,FALSE)</f>
        <v>Zone 3</v>
      </c>
    </row>
    <row r="588" spans="1:3" x14ac:dyDescent="0.45">
      <c r="A588" s="22">
        <v>30511</v>
      </c>
      <c r="B588" t="s">
        <v>60</v>
      </c>
      <c r="C588" t="str">
        <f>VLOOKUP(B588,Zones!$A$1:$B$160,2,FALSE)</f>
        <v>Zone 3</v>
      </c>
    </row>
    <row r="589" spans="1:3" x14ac:dyDescent="0.45">
      <c r="A589" s="22">
        <v>30530</v>
      </c>
      <c r="B589" t="s">
        <v>60</v>
      </c>
      <c r="C589" t="str">
        <f>VLOOKUP(B589,Zones!$A$1:$B$160,2,FALSE)</f>
        <v>Zone 3</v>
      </c>
    </row>
    <row r="590" spans="1:3" x14ac:dyDescent="0.45">
      <c r="A590" s="22">
        <v>30547</v>
      </c>
      <c r="B590" t="s">
        <v>60</v>
      </c>
      <c r="C590" t="str">
        <f>VLOOKUP(B590,Zones!$A$1:$B$160,2,FALSE)</f>
        <v>Zone 3</v>
      </c>
    </row>
    <row r="591" spans="1:3" x14ac:dyDescent="0.45">
      <c r="A591" s="22">
        <v>31750</v>
      </c>
      <c r="B591" t="s">
        <v>63</v>
      </c>
      <c r="C591" t="str">
        <f>VLOOKUP(B591,Zones!$A$1:$B$160,2,FALSE)</f>
        <v>Zone 3</v>
      </c>
    </row>
    <row r="592" spans="1:3" x14ac:dyDescent="0.45">
      <c r="A592" s="22">
        <v>31622</v>
      </c>
      <c r="B592" t="s">
        <v>64</v>
      </c>
      <c r="C592" t="str">
        <f>VLOOKUP(B592,Zones!$A$1:$B$160,2,FALSE)</f>
        <v>Zone 3</v>
      </c>
    </row>
    <row r="593" spans="1:3" x14ac:dyDescent="0.45">
      <c r="A593" s="22">
        <v>31639</v>
      </c>
      <c r="B593" t="s">
        <v>64</v>
      </c>
      <c r="C593" t="str">
        <f>VLOOKUP(B593,Zones!$A$1:$B$160,2,FALSE)</f>
        <v>Zone 3</v>
      </c>
    </row>
    <row r="594" spans="1:3" x14ac:dyDescent="0.45">
      <c r="A594" s="22">
        <v>31645</v>
      </c>
      <c r="B594" t="s">
        <v>64</v>
      </c>
      <c r="C594" t="str">
        <f>VLOOKUP(B594,Zones!$A$1:$B$160,2,FALSE)</f>
        <v>Zone 3</v>
      </c>
    </row>
    <row r="595" spans="1:3" x14ac:dyDescent="0.45">
      <c r="A595" s="22">
        <v>31749</v>
      </c>
      <c r="B595" t="s">
        <v>64</v>
      </c>
      <c r="C595" t="str">
        <f>VLOOKUP(B595,Zones!$A$1:$B$160,2,FALSE)</f>
        <v>Zone 3</v>
      </c>
    </row>
    <row r="596" spans="1:3" x14ac:dyDescent="0.45">
      <c r="A596" s="22">
        <v>31014</v>
      </c>
      <c r="B596" t="s">
        <v>66</v>
      </c>
      <c r="C596" t="str">
        <f>VLOOKUP(B596,Zones!$A$1:$B$160,2,FALSE)</f>
        <v>Zone 3</v>
      </c>
    </row>
    <row r="597" spans="1:3" x14ac:dyDescent="0.45">
      <c r="A597" s="22">
        <v>31542</v>
      </c>
      <c r="B597" t="s">
        <v>67</v>
      </c>
      <c r="C597" t="str">
        <f>VLOOKUP(B597,Zones!$A$1:$B$160,2,FALSE)</f>
        <v>Zone 3</v>
      </c>
    </row>
    <row r="598" spans="1:3" x14ac:dyDescent="0.45">
      <c r="A598" s="22">
        <v>31543</v>
      </c>
      <c r="B598" t="s">
        <v>67</v>
      </c>
      <c r="C598" t="str">
        <f>VLOOKUP(B598,Zones!$A$1:$B$160,2,FALSE)</f>
        <v>Zone 3</v>
      </c>
    </row>
    <row r="599" spans="1:3" x14ac:dyDescent="0.45">
      <c r="A599" s="22">
        <v>31553</v>
      </c>
      <c r="B599" t="s">
        <v>67</v>
      </c>
      <c r="C599" t="str">
        <f>VLOOKUP(B599,Zones!$A$1:$B$160,2,FALSE)</f>
        <v>Zone 3</v>
      </c>
    </row>
    <row r="600" spans="1:3" x14ac:dyDescent="0.45">
      <c r="A600" s="22">
        <v>31566</v>
      </c>
      <c r="B600" t="s">
        <v>67</v>
      </c>
      <c r="C600" t="str">
        <f>VLOOKUP(B600,Zones!$A$1:$B$160,2,FALSE)</f>
        <v>Zone 3</v>
      </c>
    </row>
    <row r="601" spans="1:3" x14ac:dyDescent="0.45">
      <c r="A601" s="22">
        <v>31625</v>
      </c>
      <c r="B601" t="s">
        <v>68</v>
      </c>
      <c r="C601" t="str">
        <f>VLOOKUP(B601,Zones!$A$1:$B$160,2,FALSE)</f>
        <v>Zone 3</v>
      </c>
    </row>
    <row r="602" spans="1:3" x14ac:dyDescent="0.45">
      <c r="A602" s="22">
        <v>31629</v>
      </c>
      <c r="B602" t="s">
        <v>68</v>
      </c>
      <c r="C602" t="str">
        <f>VLOOKUP(B602,Zones!$A$1:$B$160,2,FALSE)</f>
        <v>Zone 3</v>
      </c>
    </row>
    <row r="603" spans="1:3" x14ac:dyDescent="0.45">
      <c r="A603" s="22">
        <v>31638</v>
      </c>
      <c r="B603" t="s">
        <v>68</v>
      </c>
      <c r="C603" t="str">
        <f>VLOOKUP(B603,Zones!$A$1:$B$160,2,FALSE)</f>
        <v>Zone 3</v>
      </c>
    </row>
    <row r="604" spans="1:3" x14ac:dyDescent="0.45">
      <c r="A604" s="22">
        <v>31643</v>
      </c>
      <c r="B604" t="s">
        <v>68</v>
      </c>
      <c r="C604" t="str">
        <f>VLOOKUP(B604,Zones!$A$1:$B$160,2,FALSE)</f>
        <v>Zone 3</v>
      </c>
    </row>
    <row r="605" spans="1:3" x14ac:dyDescent="0.45">
      <c r="A605" s="22">
        <v>30426</v>
      </c>
      <c r="B605" t="s">
        <v>71</v>
      </c>
      <c r="C605" t="str">
        <f>VLOOKUP(B605,Zones!$A$1:$B$160,2,FALSE)</f>
        <v>Zone 3</v>
      </c>
    </row>
    <row r="606" spans="1:3" x14ac:dyDescent="0.45">
      <c r="A606" s="22">
        <v>30456</v>
      </c>
      <c r="B606" t="s">
        <v>71</v>
      </c>
      <c r="C606" t="str">
        <f>VLOOKUP(B606,Zones!$A$1:$B$160,2,FALSE)</f>
        <v>Zone 3</v>
      </c>
    </row>
    <row r="607" spans="1:3" x14ac:dyDescent="0.45">
      <c r="A607" s="22">
        <v>30811</v>
      </c>
      <c r="B607" t="s">
        <v>71</v>
      </c>
      <c r="C607" t="str">
        <f>VLOOKUP(B607,Zones!$A$1:$B$160,2,FALSE)</f>
        <v>Zone 3</v>
      </c>
    </row>
    <row r="608" spans="1:3" x14ac:dyDescent="0.45">
      <c r="A608" s="22">
        <v>30816</v>
      </c>
      <c r="B608" t="s">
        <v>71</v>
      </c>
      <c r="C608" t="str">
        <f>VLOOKUP(B608,Zones!$A$1:$B$160,2,FALSE)</f>
        <v>Zone 3</v>
      </c>
    </row>
    <row r="609" spans="1:3" x14ac:dyDescent="0.45">
      <c r="A609" s="22">
        <v>30830</v>
      </c>
      <c r="B609" t="s">
        <v>71</v>
      </c>
      <c r="C609" t="str">
        <f>VLOOKUP(B609,Zones!$A$1:$B$160,2,FALSE)</f>
        <v>Zone 3</v>
      </c>
    </row>
    <row r="610" spans="1:3" x14ac:dyDescent="0.45">
      <c r="A610" s="22">
        <v>39813</v>
      </c>
      <c r="B610" t="s">
        <v>73</v>
      </c>
      <c r="C610" t="str">
        <f>VLOOKUP(B610,Zones!$A$1:$B$160,2,FALSE)</f>
        <v>Zone 3</v>
      </c>
    </row>
    <row r="611" spans="1:3" x14ac:dyDescent="0.45">
      <c r="A611" s="22">
        <v>39846</v>
      </c>
      <c r="B611" t="s">
        <v>73</v>
      </c>
      <c r="C611" t="str">
        <f>VLOOKUP(B611,Zones!$A$1:$B$160,2,FALSE)</f>
        <v>Zone 3</v>
      </c>
    </row>
    <row r="612" spans="1:3" x14ac:dyDescent="0.45">
      <c r="A612" s="22">
        <v>39862</v>
      </c>
      <c r="B612" t="s">
        <v>73</v>
      </c>
      <c r="C612" t="str">
        <f>VLOOKUP(B612,Zones!$A$1:$B$160,2,FALSE)</f>
        <v>Zone 3</v>
      </c>
    </row>
    <row r="613" spans="1:3" x14ac:dyDescent="0.45">
      <c r="A613" s="22">
        <v>39866</v>
      </c>
      <c r="B613" t="s">
        <v>73</v>
      </c>
      <c r="C613" t="str">
        <f>VLOOKUP(B613,Zones!$A$1:$B$160,2,FALSE)</f>
        <v>Zone 3</v>
      </c>
    </row>
    <row r="614" spans="1:3" x14ac:dyDescent="0.45">
      <c r="A614" s="22">
        <v>30439</v>
      </c>
      <c r="B614" t="s">
        <v>76</v>
      </c>
      <c r="C614" t="str">
        <f>VLOOKUP(B614,Zones!$A$1:$B$160,2,FALSE)</f>
        <v>Zone 3</v>
      </c>
    </row>
    <row r="615" spans="1:3" x14ac:dyDescent="0.45">
      <c r="A615" s="22">
        <v>30451</v>
      </c>
      <c r="B615" t="s">
        <v>76</v>
      </c>
      <c r="C615" t="str">
        <f>VLOOKUP(B615,Zones!$A$1:$B$160,2,FALSE)</f>
        <v>Zone 3</v>
      </c>
    </row>
    <row r="616" spans="1:3" x14ac:dyDescent="0.45">
      <c r="A616" s="22">
        <v>30108</v>
      </c>
      <c r="B616" t="s">
        <v>77</v>
      </c>
      <c r="C616" t="str">
        <f>VLOOKUP(B616,Zones!$A$1:$B$160,2,FALSE)</f>
        <v>Zone 3</v>
      </c>
    </row>
    <row r="617" spans="1:3" x14ac:dyDescent="0.45">
      <c r="A617" s="22">
        <v>30109</v>
      </c>
      <c r="B617" t="s">
        <v>77</v>
      </c>
      <c r="C617" t="str">
        <f>VLOOKUP(B617,Zones!$A$1:$B$160,2,FALSE)</f>
        <v>Zone 3</v>
      </c>
    </row>
    <row r="618" spans="1:3" x14ac:dyDescent="0.45">
      <c r="A618" s="22">
        <v>30112</v>
      </c>
      <c r="B618" t="s">
        <v>77</v>
      </c>
      <c r="C618" t="str">
        <f>VLOOKUP(B618,Zones!$A$1:$B$160,2,FALSE)</f>
        <v>Zone 3</v>
      </c>
    </row>
    <row r="619" spans="1:3" x14ac:dyDescent="0.45">
      <c r="A619" s="22">
        <v>30116</v>
      </c>
      <c r="B619" t="s">
        <v>77</v>
      </c>
      <c r="C619" t="str">
        <f>VLOOKUP(B619,Zones!$A$1:$B$160,2,FALSE)</f>
        <v>Zone 3</v>
      </c>
    </row>
    <row r="620" spans="1:3" x14ac:dyDescent="0.45">
      <c r="A620" s="22">
        <v>30117</v>
      </c>
      <c r="B620" t="s">
        <v>77</v>
      </c>
      <c r="C620" t="str">
        <f>VLOOKUP(B620,Zones!$A$1:$B$160,2,FALSE)</f>
        <v>Zone 3</v>
      </c>
    </row>
    <row r="621" spans="1:3" x14ac:dyDescent="0.45">
      <c r="A621" s="22">
        <v>30118</v>
      </c>
      <c r="B621" t="s">
        <v>77</v>
      </c>
      <c r="C621" t="str">
        <f>VLOOKUP(B621,Zones!$A$1:$B$160,2,FALSE)</f>
        <v>Zone 3</v>
      </c>
    </row>
    <row r="622" spans="1:3" x14ac:dyDescent="0.45">
      <c r="A622" s="22">
        <v>30119</v>
      </c>
      <c r="B622" t="s">
        <v>77</v>
      </c>
      <c r="C622" t="str">
        <f>VLOOKUP(B622,Zones!$A$1:$B$160,2,FALSE)</f>
        <v>Zone 3</v>
      </c>
    </row>
    <row r="623" spans="1:3" x14ac:dyDescent="0.45">
      <c r="A623" s="22">
        <v>30150</v>
      </c>
      <c r="B623" t="s">
        <v>77</v>
      </c>
      <c r="C623" t="str">
        <f>VLOOKUP(B623,Zones!$A$1:$B$160,2,FALSE)</f>
        <v>Zone 3</v>
      </c>
    </row>
    <row r="624" spans="1:3" x14ac:dyDescent="0.45">
      <c r="A624" s="22">
        <v>30170</v>
      </c>
      <c r="B624" t="s">
        <v>77</v>
      </c>
      <c r="C624" t="str">
        <f>VLOOKUP(B624,Zones!$A$1:$B$160,2,FALSE)</f>
        <v>Zone 3</v>
      </c>
    </row>
    <row r="625" spans="1:3" x14ac:dyDescent="0.45">
      <c r="A625" s="22">
        <v>30179</v>
      </c>
      <c r="B625" t="s">
        <v>77</v>
      </c>
      <c r="C625" t="str">
        <f>VLOOKUP(B625,Zones!$A$1:$B$160,2,FALSE)</f>
        <v>Zone 3</v>
      </c>
    </row>
    <row r="626" spans="1:3" x14ac:dyDescent="0.45">
      <c r="A626" s="22">
        <v>30180</v>
      </c>
      <c r="B626" t="s">
        <v>77</v>
      </c>
      <c r="C626" t="str">
        <f>VLOOKUP(B626,Zones!$A$1:$B$160,2,FALSE)</f>
        <v>Zone 3</v>
      </c>
    </row>
    <row r="627" spans="1:3" x14ac:dyDescent="0.45">
      <c r="A627" s="22">
        <v>30182</v>
      </c>
      <c r="B627" t="s">
        <v>77</v>
      </c>
      <c r="C627" t="str">
        <f>VLOOKUP(B627,Zones!$A$1:$B$160,2,FALSE)</f>
        <v>Zone 3</v>
      </c>
    </row>
    <row r="628" spans="1:3" x14ac:dyDescent="0.45">
      <c r="A628" s="22">
        <v>30185</v>
      </c>
      <c r="B628" t="s">
        <v>77</v>
      </c>
      <c r="C628" t="str">
        <f>VLOOKUP(B628,Zones!$A$1:$B$160,2,FALSE)</f>
        <v>Zone 3</v>
      </c>
    </row>
    <row r="629" spans="1:3" x14ac:dyDescent="0.45">
      <c r="A629" s="22">
        <v>31537</v>
      </c>
      <c r="B629" t="s">
        <v>79</v>
      </c>
      <c r="C629" t="str">
        <f>VLOOKUP(B629,Zones!$A$1:$B$160,2,FALSE)</f>
        <v>Zone 3</v>
      </c>
    </row>
    <row r="630" spans="1:3" x14ac:dyDescent="0.45">
      <c r="A630" s="22">
        <v>31562</v>
      </c>
      <c r="B630" t="s">
        <v>79</v>
      </c>
      <c r="C630" t="str">
        <f>VLOOKUP(B630,Zones!$A$1:$B$160,2,FALSE)</f>
        <v>Zone 3</v>
      </c>
    </row>
    <row r="631" spans="1:3" x14ac:dyDescent="0.45">
      <c r="A631" s="22">
        <v>31805</v>
      </c>
      <c r="B631" t="s">
        <v>81</v>
      </c>
      <c r="C631" t="str">
        <f>VLOOKUP(B631,Zones!$A$1:$B$160,2,FALSE)</f>
        <v>Zone 3</v>
      </c>
    </row>
    <row r="632" spans="1:3" x14ac:dyDescent="0.45">
      <c r="A632" s="22">
        <v>31995</v>
      </c>
      <c r="B632" t="s">
        <v>81</v>
      </c>
      <c r="C632" t="str">
        <f>VLOOKUP(B632,Zones!$A$1:$B$160,2,FALSE)</f>
        <v>Zone 3</v>
      </c>
    </row>
    <row r="633" spans="1:3" x14ac:dyDescent="0.45">
      <c r="A633" s="22">
        <v>30730</v>
      </c>
      <c r="B633" t="s">
        <v>82</v>
      </c>
      <c r="C633" t="str">
        <f>VLOOKUP(B633,Zones!$A$1:$B$160,2,FALSE)</f>
        <v>Zone 3</v>
      </c>
    </row>
    <row r="634" spans="1:3" x14ac:dyDescent="0.45">
      <c r="A634" s="22">
        <v>30731</v>
      </c>
      <c r="B634" t="s">
        <v>82</v>
      </c>
      <c r="C634" t="str">
        <f>VLOOKUP(B634,Zones!$A$1:$B$160,2,FALSE)</f>
        <v>Zone 3</v>
      </c>
    </row>
    <row r="635" spans="1:3" x14ac:dyDescent="0.45">
      <c r="A635" s="22">
        <v>30747</v>
      </c>
      <c r="B635" t="s">
        <v>82</v>
      </c>
      <c r="C635" t="str">
        <f>VLOOKUP(B635,Zones!$A$1:$B$160,2,FALSE)</f>
        <v>Zone 3</v>
      </c>
    </row>
    <row r="636" spans="1:3" x14ac:dyDescent="0.45">
      <c r="A636" s="22">
        <v>30753</v>
      </c>
      <c r="B636" t="s">
        <v>82</v>
      </c>
      <c r="C636" t="str">
        <f>VLOOKUP(B636,Zones!$A$1:$B$160,2,FALSE)</f>
        <v>Zone 3</v>
      </c>
    </row>
    <row r="637" spans="1:3" x14ac:dyDescent="0.45">
      <c r="A637" s="22">
        <v>39824</v>
      </c>
      <c r="B637" t="s">
        <v>85</v>
      </c>
      <c r="C637" t="str">
        <f>VLOOKUP(B637,Zones!$A$1:$B$160,2,FALSE)</f>
        <v>Zone 3</v>
      </c>
    </row>
    <row r="638" spans="1:3" x14ac:dyDescent="0.45">
      <c r="A638" s="22">
        <v>39851</v>
      </c>
      <c r="B638" t="s">
        <v>85</v>
      </c>
      <c r="C638" t="str">
        <f>VLOOKUP(B638,Zones!$A$1:$B$160,2,FALSE)</f>
        <v>Zone 3</v>
      </c>
    </row>
    <row r="639" spans="1:3" x14ac:dyDescent="0.45">
      <c r="A639" s="22">
        <v>39867</v>
      </c>
      <c r="B639" t="s">
        <v>85</v>
      </c>
      <c r="C639" t="str">
        <f>VLOOKUP(B639,Zones!$A$1:$B$160,2,FALSE)</f>
        <v>Zone 3</v>
      </c>
    </row>
    <row r="640" spans="1:3" x14ac:dyDescent="0.45">
      <c r="A640" s="22">
        <v>31623</v>
      </c>
      <c r="B640" t="s">
        <v>87</v>
      </c>
      <c r="C640" t="str">
        <f>VLOOKUP(B640,Zones!$A$1:$B$160,2,FALSE)</f>
        <v>Zone 3</v>
      </c>
    </row>
    <row r="641" spans="1:3" x14ac:dyDescent="0.45">
      <c r="A641" s="22">
        <v>31630</v>
      </c>
      <c r="B641" t="s">
        <v>87</v>
      </c>
      <c r="C641" t="str">
        <f>VLOOKUP(B641,Zones!$A$1:$B$160,2,FALSE)</f>
        <v>Zone 3</v>
      </c>
    </row>
    <row r="642" spans="1:3" x14ac:dyDescent="0.45">
      <c r="A642" s="22">
        <v>31631</v>
      </c>
      <c r="B642" t="s">
        <v>87</v>
      </c>
      <c r="C642" t="str">
        <f>VLOOKUP(B642,Zones!$A$1:$B$160,2,FALSE)</f>
        <v>Zone 3</v>
      </c>
    </row>
    <row r="643" spans="1:3" x14ac:dyDescent="0.45">
      <c r="A643" s="22">
        <v>31634</v>
      </c>
      <c r="B643" t="s">
        <v>87</v>
      </c>
      <c r="C643" t="str">
        <f>VLOOKUP(B643,Zones!$A$1:$B$160,2,FALSE)</f>
        <v>Zone 3</v>
      </c>
    </row>
    <row r="644" spans="1:3" x14ac:dyDescent="0.45">
      <c r="A644" s="22">
        <v>31512</v>
      </c>
      <c r="B644" t="s">
        <v>89</v>
      </c>
      <c r="C644" t="str">
        <f>VLOOKUP(B644,Zones!$A$1:$B$160,2,FALSE)</f>
        <v>Zone 3</v>
      </c>
    </row>
    <row r="645" spans="1:3" x14ac:dyDescent="0.45">
      <c r="A645" s="22">
        <v>31519</v>
      </c>
      <c r="B645" t="s">
        <v>89</v>
      </c>
      <c r="C645" t="str">
        <f>VLOOKUP(B645,Zones!$A$1:$B$160,2,FALSE)</f>
        <v>Zone 3</v>
      </c>
    </row>
    <row r="646" spans="1:3" x14ac:dyDescent="0.45">
      <c r="A646" s="22">
        <v>31533</v>
      </c>
      <c r="B646" t="s">
        <v>89</v>
      </c>
      <c r="C646" t="str">
        <f>VLOOKUP(B646,Zones!$A$1:$B$160,2,FALSE)</f>
        <v>Zone 3</v>
      </c>
    </row>
    <row r="647" spans="1:3" x14ac:dyDescent="0.45">
      <c r="A647" s="22">
        <v>31534</v>
      </c>
      <c r="B647" t="s">
        <v>89</v>
      </c>
      <c r="C647" t="str">
        <f>VLOOKUP(B647,Zones!$A$1:$B$160,2,FALSE)</f>
        <v>Zone 3</v>
      </c>
    </row>
    <row r="648" spans="1:3" x14ac:dyDescent="0.45">
      <c r="A648" s="22">
        <v>31535</v>
      </c>
      <c r="B648" t="s">
        <v>89</v>
      </c>
      <c r="C648" t="str">
        <f>VLOOKUP(B648,Zones!$A$1:$B$160,2,FALSE)</f>
        <v>Zone 3</v>
      </c>
    </row>
    <row r="649" spans="1:3" x14ac:dyDescent="0.45">
      <c r="A649" s="22">
        <v>31554</v>
      </c>
      <c r="B649" t="s">
        <v>89</v>
      </c>
      <c r="C649" t="str">
        <f>VLOOKUP(B649,Zones!$A$1:$B$160,2,FALSE)</f>
        <v>Zone 3</v>
      </c>
    </row>
    <row r="650" spans="1:3" x14ac:dyDescent="0.45">
      <c r="A650" s="22">
        <v>31567</v>
      </c>
      <c r="B650" t="s">
        <v>89</v>
      </c>
      <c r="C650" t="str">
        <f>VLOOKUP(B650,Zones!$A$1:$B$160,2,FALSE)</f>
        <v>Zone 3</v>
      </c>
    </row>
    <row r="651" spans="1:3" x14ac:dyDescent="0.45">
      <c r="A651" s="22">
        <v>31722</v>
      </c>
      <c r="B651" t="s">
        <v>90</v>
      </c>
      <c r="C651" t="str">
        <f>VLOOKUP(B651,Zones!$A$1:$B$160,2,FALSE)</f>
        <v>Zone 3</v>
      </c>
    </row>
    <row r="652" spans="1:3" x14ac:dyDescent="0.45">
      <c r="A652" s="22">
        <v>31744</v>
      </c>
      <c r="B652" t="s">
        <v>90</v>
      </c>
      <c r="C652" t="str">
        <f>VLOOKUP(B652,Zones!$A$1:$B$160,2,FALSE)</f>
        <v>Zone 3</v>
      </c>
    </row>
    <row r="653" spans="1:3" x14ac:dyDescent="0.45">
      <c r="A653" s="22">
        <v>31747</v>
      </c>
      <c r="B653" t="s">
        <v>90</v>
      </c>
      <c r="C653" t="str">
        <f>VLOOKUP(B653,Zones!$A$1:$B$160,2,FALSE)</f>
        <v>Zone 3</v>
      </c>
    </row>
    <row r="654" spans="1:3" x14ac:dyDescent="0.45">
      <c r="A654" s="22">
        <v>31753</v>
      </c>
      <c r="B654" t="s">
        <v>90</v>
      </c>
      <c r="C654" t="str">
        <f>VLOOKUP(B654,Zones!$A$1:$B$160,2,FALSE)</f>
        <v>Zone 3</v>
      </c>
    </row>
    <row r="655" spans="1:3" x14ac:dyDescent="0.45">
      <c r="A655" s="22">
        <v>31756</v>
      </c>
      <c r="B655" t="s">
        <v>90</v>
      </c>
      <c r="C655" t="str">
        <f>VLOOKUP(B655,Zones!$A$1:$B$160,2,FALSE)</f>
        <v>Zone 3</v>
      </c>
    </row>
    <row r="656" spans="1:3" x14ac:dyDescent="0.45">
      <c r="A656" s="22">
        <v>31768</v>
      </c>
      <c r="B656" t="s">
        <v>90</v>
      </c>
      <c r="C656" t="str">
        <f>VLOOKUP(B656,Zones!$A$1:$B$160,2,FALSE)</f>
        <v>Zone 3</v>
      </c>
    </row>
    <row r="657" spans="1:3" x14ac:dyDescent="0.45">
      <c r="A657" s="22">
        <v>31771</v>
      </c>
      <c r="B657" t="s">
        <v>90</v>
      </c>
      <c r="C657" t="str">
        <f>VLOOKUP(B657,Zones!$A$1:$B$160,2,FALSE)</f>
        <v>Zone 3</v>
      </c>
    </row>
    <row r="658" spans="1:3" x14ac:dyDescent="0.45">
      <c r="A658" s="22">
        <v>31776</v>
      </c>
      <c r="B658" t="s">
        <v>90</v>
      </c>
      <c r="C658" t="str">
        <f>VLOOKUP(B658,Zones!$A$1:$B$160,2,FALSE)</f>
        <v>Zone 3</v>
      </c>
    </row>
    <row r="659" spans="1:3" x14ac:dyDescent="0.45">
      <c r="A659" s="22">
        <v>31788</v>
      </c>
      <c r="B659" t="s">
        <v>90</v>
      </c>
      <c r="C659" t="str">
        <f>VLOOKUP(B659,Zones!$A$1:$B$160,2,FALSE)</f>
        <v>Zone 3</v>
      </c>
    </row>
    <row r="660" spans="1:3" x14ac:dyDescent="0.45">
      <c r="A660" s="22">
        <v>31620</v>
      </c>
      <c r="B660" t="s">
        <v>92</v>
      </c>
      <c r="C660" t="str">
        <f>VLOOKUP(B660,Zones!$A$1:$B$160,2,FALSE)</f>
        <v>Zone 3</v>
      </c>
    </row>
    <row r="661" spans="1:3" x14ac:dyDescent="0.45">
      <c r="A661" s="22">
        <v>31627</v>
      </c>
      <c r="B661" t="s">
        <v>92</v>
      </c>
      <c r="C661" t="str">
        <f>VLOOKUP(B661,Zones!$A$1:$B$160,2,FALSE)</f>
        <v>Zone 3</v>
      </c>
    </row>
    <row r="662" spans="1:3" x14ac:dyDescent="0.45">
      <c r="A662" s="22">
        <v>31637</v>
      </c>
      <c r="B662" t="s">
        <v>92</v>
      </c>
      <c r="C662" t="str">
        <f>VLOOKUP(B662,Zones!$A$1:$B$160,2,FALSE)</f>
        <v>Zone 3</v>
      </c>
    </row>
    <row r="663" spans="1:3" x14ac:dyDescent="0.45">
      <c r="A663" s="22">
        <v>31647</v>
      </c>
      <c r="B663" t="s">
        <v>92</v>
      </c>
      <c r="C663" t="str">
        <f>VLOOKUP(B663,Zones!$A$1:$B$160,2,FALSE)</f>
        <v>Zone 3</v>
      </c>
    </row>
    <row r="664" spans="1:3" x14ac:dyDescent="0.45">
      <c r="A664" s="22">
        <v>31050</v>
      </c>
      <c r="B664" t="s">
        <v>94</v>
      </c>
      <c r="C664" t="str">
        <f>VLOOKUP(B664,Zones!$A$1:$B$160,2,FALSE)</f>
        <v>Zone 3</v>
      </c>
    </row>
    <row r="665" spans="1:3" x14ac:dyDescent="0.45">
      <c r="A665" s="22">
        <v>31066</v>
      </c>
      <c r="B665" t="s">
        <v>94</v>
      </c>
      <c r="C665" t="str">
        <f>VLOOKUP(B665,Zones!$A$1:$B$160,2,FALSE)</f>
        <v>Zone 3</v>
      </c>
    </row>
    <row r="666" spans="1:3" x14ac:dyDescent="0.45">
      <c r="A666" s="22">
        <v>31078</v>
      </c>
      <c r="B666" t="s">
        <v>94</v>
      </c>
      <c r="C666" t="str">
        <f>VLOOKUP(B666,Zones!$A$1:$B$160,2,FALSE)</f>
        <v>Zone 3</v>
      </c>
    </row>
    <row r="667" spans="1:3" x14ac:dyDescent="0.45">
      <c r="A667" s="22">
        <v>31010</v>
      </c>
      <c r="B667" t="s">
        <v>95</v>
      </c>
      <c r="C667" t="str">
        <f>VLOOKUP(B667,Zones!$A$1:$B$160,2,FALSE)</f>
        <v>Zone 3</v>
      </c>
    </row>
    <row r="668" spans="1:3" x14ac:dyDescent="0.45">
      <c r="A668" s="22">
        <v>31015</v>
      </c>
      <c r="B668" t="s">
        <v>95</v>
      </c>
      <c r="C668" t="str">
        <f>VLOOKUP(B668,Zones!$A$1:$B$160,2,FALSE)</f>
        <v>Zone 3</v>
      </c>
    </row>
    <row r="669" spans="1:3" x14ac:dyDescent="0.45">
      <c r="A669" s="22">
        <v>31712</v>
      </c>
      <c r="B669" t="s">
        <v>95</v>
      </c>
      <c r="C669" t="str">
        <f>VLOOKUP(B669,Zones!$A$1:$B$160,2,FALSE)</f>
        <v>Zone 3</v>
      </c>
    </row>
    <row r="670" spans="1:3" x14ac:dyDescent="0.45">
      <c r="A670" s="22">
        <v>30738</v>
      </c>
      <c r="B670" t="s">
        <v>96</v>
      </c>
      <c r="C670" t="str">
        <f>VLOOKUP(B670,Zones!$A$1:$B$160,2,FALSE)</f>
        <v>Zone 3</v>
      </c>
    </row>
    <row r="671" spans="1:3" x14ac:dyDescent="0.45">
      <c r="A671" s="22">
        <v>30752</v>
      </c>
      <c r="B671" t="s">
        <v>96</v>
      </c>
      <c r="C671" t="str">
        <f>VLOOKUP(B671,Zones!$A$1:$B$160,2,FALSE)</f>
        <v>Zone 3</v>
      </c>
    </row>
    <row r="672" spans="1:3" x14ac:dyDescent="0.45">
      <c r="A672" s="22">
        <v>30757</v>
      </c>
      <c r="B672" t="s">
        <v>96</v>
      </c>
      <c r="C672" t="str">
        <f>VLOOKUP(B672,Zones!$A$1:$B$160,2,FALSE)</f>
        <v>Zone 3</v>
      </c>
    </row>
    <row r="673" spans="1:3" x14ac:dyDescent="0.45">
      <c r="A673" s="22">
        <v>39815</v>
      </c>
      <c r="B673" t="s">
        <v>98</v>
      </c>
      <c r="C673" t="str">
        <f>VLOOKUP(B673,Zones!$A$1:$B$160,2,FALSE)</f>
        <v>Zone 3</v>
      </c>
    </row>
    <row r="674" spans="1:3" x14ac:dyDescent="0.45">
      <c r="A674" s="22">
        <v>39817</v>
      </c>
      <c r="B674" t="s">
        <v>98</v>
      </c>
      <c r="C674" t="str">
        <f>VLOOKUP(B674,Zones!$A$1:$B$160,2,FALSE)</f>
        <v>Zone 3</v>
      </c>
    </row>
    <row r="675" spans="1:3" x14ac:dyDescent="0.45">
      <c r="A675" s="22">
        <v>39818</v>
      </c>
      <c r="B675" t="s">
        <v>98</v>
      </c>
      <c r="C675" t="str">
        <f>VLOOKUP(B675,Zones!$A$1:$B$160,2,FALSE)</f>
        <v>Zone 3</v>
      </c>
    </row>
    <row r="676" spans="1:3" x14ac:dyDescent="0.45">
      <c r="A676" s="22">
        <v>39819</v>
      </c>
      <c r="B676" t="s">
        <v>98</v>
      </c>
      <c r="C676" t="str">
        <f>VLOOKUP(B676,Zones!$A$1:$B$160,2,FALSE)</f>
        <v>Zone 3</v>
      </c>
    </row>
    <row r="677" spans="1:3" x14ac:dyDescent="0.45">
      <c r="A677" s="22">
        <v>39825</v>
      </c>
      <c r="B677" t="s">
        <v>98</v>
      </c>
      <c r="C677" t="str">
        <f>VLOOKUP(B677,Zones!$A$1:$B$160,2,FALSE)</f>
        <v>Zone 3</v>
      </c>
    </row>
    <row r="678" spans="1:3" x14ac:dyDescent="0.45">
      <c r="A678" s="22">
        <v>39834</v>
      </c>
      <c r="B678" t="s">
        <v>98</v>
      </c>
      <c r="C678" t="str">
        <f>VLOOKUP(B678,Zones!$A$1:$B$160,2,FALSE)</f>
        <v>Zone 3</v>
      </c>
    </row>
    <row r="679" spans="1:3" x14ac:dyDescent="0.45">
      <c r="A679" s="22">
        <v>39852</v>
      </c>
      <c r="B679" t="s">
        <v>98</v>
      </c>
      <c r="C679" t="str">
        <f>VLOOKUP(B679,Zones!$A$1:$B$160,2,FALSE)</f>
        <v>Zone 3</v>
      </c>
    </row>
    <row r="680" spans="1:3" x14ac:dyDescent="0.45">
      <c r="A680" s="22">
        <v>31011</v>
      </c>
      <c r="B680" t="s">
        <v>100</v>
      </c>
      <c r="C680" t="str">
        <f>VLOOKUP(B680,Zones!$A$1:$B$160,2,FALSE)</f>
        <v>Zone 3</v>
      </c>
    </row>
    <row r="681" spans="1:3" x14ac:dyDescent="0.45">
      <c r="A681" s="22">
        <v>31012</v>
      </c>
      <c r="B681" t="s">
        <v>100</v>
      </c>
      <c r="C681" t="str">
        <f>VLOOKUP(B681,Zones!$A$1:$B$160,2,FALSE)</f>
        <v>Zone 3</v>
      </c>
    </row>
    <row r="682" spans="1:3" x14ac:dyDescent="0.45">
      <c r="A682" s="22">
        <v>31023</v>
      </c>
      <c r="B682" t="s">
        <v>100</v>
      </c>
      <c r="C682" t="str">
        <f>VLOOKUP(B682,Zones!$A$1:$B$160,2,FALSE)</f>
        <v>Zone 3</v>
      </c>
    </row>
    <row r="683" spans="1:3" x14ac:dyDescent="0.45">
      <c r="A683" s="22">
        <v>31077</v>
      </c>
      <c r="B683" t="s">
        <v>100</v>
      </c>
      <c r="C683" t="str">
        <f>VLOOKUP(B683,Zones!$A$1:$B$160,2,FALSE)</f>
        <v>Zone 3</v>
      </c>
    </row>
    <row r="684" spans="1:3" x14ac:dyDescent="0.45">
      <c r="A684" s="22">
        <v>31007</v>
      </c>
      <c r="B684" t="s">
        <v>101</v>
      </c>
      <c r="C684" t="str">
        <f>VLOOKUP(B684,Zones!$A$1:$B$160,2,FALSE)</f>
        <v>Zone 3</v>
      </c>
    </row>
    <row r="685" spans="1:3" x14ac:dyDescent="0.45">
      <c r="A685" s="22">
        <v>31051</v>
      </c>
      <c r="B685" t="s">
        <v>101</v>
      </c>
      <c r="C685" t="str">
        <f>VLOOKUP(B685,Zones!$A$1:$B$160,2,FALSE)</f>
        <v>Zone 3</v>
      </c>
    </row>
    <row r="686" spans="1:3" x14ac:dyDescent="0.45">
      <c r="A686" s="22">
        <v>31070</v>
      </c>
      <c r="B686" t="s">
        <v>101</v>
      </c>
      <c r="C686" t="str">
        <f>VLOOKUP(B686,Zones!$A$1:$B$160,2,FALSE)</f>
        <v>Zone 3</v>
      </c>
    </row>
    <row r="687" spans="1:3" x14ac:dyDescent="0.45">
      <c r="A687" s="22">
        <v>31091</v>
      </c>
      <c r="B687" t="s">
        <v>101</v>
      </c>
      <c r="C687" t="str">
        <f>VLOOKUP(B687,Zones!$A$1:$B$160,2,FALSE)</f>
        <v>Zone 3</v>
      </c>
    </row>
    <row r="688" spans="1:3" x14ac:dyDescent="0.45">
      <c r="A688" s="22">
        <v>31092</v>
      </c>
      <c r="B688" t="s">
        <v>101</v>
      </c>
      <c r="C688" t="str">
        <f>VLOOKUP(B688,Zones!$A$1:$B$160,2,FALSE)</f>
        <v>Zone 3</v>
      </c>
    </row>
    <row r="689" spans="1:3" x14ac:dyDescent="0.45">
      <c r="A689" s="22">
        <v>39823</v>
      </c>
      <c r="B689" t="s">
        <v>104</v>
      </c>
      <c r="C689" t="str">
        <f>VLOOKUP(B689,Zones!$A$1:$B$160,2,FALSE)</f>
        <v>Zone 3</v>
      </c>
    </row>
    <row r="690" spans="1:3" x14ac:dyDescent="0.45">
      <c r="A690" s="22">
        <v>39832</v>
      </c>
      <c r="B690" t="s">
        <v>104</v>
      </c>
      <c r="C690" t="str">
        <f>VLOOKUP(B690,Zones!$A$1:$B$160,2,FALSE)</f>
        <v>Zone 3</v>
      </c>
    </row>
    <row r="691" spans="1:3" x14ac:dyDescent="0.45">
      <c r="A691" s="22">
        <v>39841</v>
      </c>
      <c r="B691" t="s">
        <v>104</v>
      </c>
      <c r="C691" t="str">
        <f>VLOOKUP(B691,Zones!$A$1:$B$160,2,FALSE)</f>
        <v>Zone 3</v>
      </c>
    </row>
    <row r="692" spans="1:3" x14ac:dyDescent="0.45">
      <c r="A692" s="22">
        <v>39861</v>
      </c>
      <c r="B692" t="s">
        <v>104</v>
      </c>
      <c r="C692" t="str">
        <f>VLOOKUP(B692,Zones!$A$1:$B$160,2,FALSE)</f>
        <v>Zone 3</v>
      </c>
    </row>
    <row r="693" spans="1:3" x14ac:dyDescent="0.45">
      <c r="A693" s="22">
        <v>31648</v>
      </c>
      <c r="B693" t="s">
        <v>105</v>
      </c>
      <c r="C693" t="str">
        <f>VLOOKUP(B693,Zones!$A$1:$B$160,2,FALSE)</f>
        <v>Zone 3</v>
      </c>
    </row>
    <row r="694" spans="1:3" x14ac:dyDescent="0.45">
      <c r="A694" s="22">
        <v>30624</v>
      </c>
      <c r="B694" t="s">
        <v>107</v>
      </c>
      <c r="C694" t="str">
        <f>VLOOKUP(B694,Zones!$A$1:$B$160,2,FALSE)</f>
        <v>Zone 3</v>
      </c>
    </row>
    <row r="695" spans="1:3" x14ac:dyDescent="0.45">
      <c r="A695" s="22">
        <v>30634</v>
      </c>
      <c r="B695" t="s">
        <v>107</v>
      </c>
      <c r="C695" t="str">
        <f>VLOOKUP(B695,Zones!$A$1:$B$160,2,FALSE)</f>
        <v>Zone 3</v>
      </c>
    </row>
    <row r="696" spans="1:3" x14ac:dyDescent="0.45">
      <c r="A696" s="22">
        <v>30635</v>
      </c>
      <c r="B696" t="s">
        <v>107</v>
      </c>
      <c r="C696" t="str">
        <f>VLOOKUP(B696,Zones!$A$1:$B$160,2,FALSE)</f>
        <v>Zone 3</v>
      </c>
    </row>
    <row r="697" spans="1:3" x14ac:dyDescent="0.45">
      <c r="A697" s="22">
        <v>30401</v>
      </c>
      <c r="B697" t="s">
        <v>108</v>
      </c>
      <c r="C697" t="str">
        <f>VLOOKUP(B697,Zones!$A$1:$B$160,2,FALSE)</f>
        <v>Zone 3</v>
      </c>
    </row>
    <row r="698" spans="1:3" x14ac:dyDescent="0.45">
      <c r="A698" s="22">
        <v>30425</v>
      </c>
      <c r="B698" t="s">
        <v>108</v>
      </c>
      <c r="C698" t="str">
        <f>VLOOKUP(B698,Zones!$A$1:$B$160,2,FALSE)</f>
        <v>Zone 3</v>
      </c>
    </row>
    <row r="699" spans="1:3" x14ac:dyDescent="0.45">
      <c r="A699" s="22">
        <v>30441</v>
      </c>
      <c r="B699" t="s">
        <v>108</v>
      </c>
      <c r="C699" t="str">
        <f>VLOOKUP(B699,Zones!$A$1:$B$160,2,FALSE)</f>
        <v>Zone 3</v>
      </c>
    </row>
    <row r="700" spans="1:3" x14ac:dyDescent="0.45">
      <c r="A700" s="22">
        <v>30447</v>
      </c>
      <c r="B700" t="s">
        <v>108</v>
      </c>
      <c r="C700" t="str">
        <f>VLOOKUP(B700,Zones!$A$1:$B$160,2,FALSE)</f>
        <v>Zone 3</v>
      </c>
    </row>
    <row r="701" spans="1:3" x14ac:dyDescent="0.45">
      <c r="A701" s="22">
        <v>30448</v>
      </c>
      <c r="B701" t="s">
        <v>108</v>
      </c>
      <c r="C701" t="str">
        <f>VLOOKUP(B701,Zones!$A$1:$B$160,2,FALSE)</f>
        <v>Zone 3</v>
      </c>
    </row>
    <row r="702" spans="1:3" x14ac:dyDescent="0.45">
      <c r="A702" s="22">
        <v>30464</v>
      </c>
      <c r="B702" t="s">
        <v>108</v>
      </c>
      <c r="C702" t="str">
        <f>VLOOKUP(B702,Zones!$A$1:$B$160,2,FALSE)</f>
        <v>Zone 3</v>
      </c>
    </row>
    <row r="703" spans="1:3" x14ac:dyDescent="0.45">
      <c r="A703" s="22">
        <v>30471</v>
      </c>
      <c r="B703" t="s">
        <v>108</v>
      </c>
      <c r="C703" t="str">
        <f>VLOOKUP(B703,Zones!$A$1:$B$160,2,FALSE)</f>
        <v>Zone 3</v>
      </c>
    </row>
    <row r="704" spans="1:3" x14ac:dyDescent="0.45">
      <c r="A704" s="22">
        <v>31002</v>
      </c>
      <c r="B704" t="s">
        <v>108</v>
      </c>
      <c r="C704" t="str">
        <f>VLOOKUP(B704,Zones!$A$1:$B$160,2,FALSE)</f>
        <v>Zone 3</v>
      </c>
    </row>
    <row r="705" spans="1:3" x14ac:dyDescent="0.45">
      <c r="A705" s="22">
        <v>30414</v>
      </c>
      <c r="B705" t="s">
        <v>109</v>
      </c>
      <c r="C705" t="str">
        <f>VLOOKUP(B705,Zones!$A$1:$B$160,2,FALSE)</f>
        <v>Zone 3</v>
      </c>
    </row>
    <row r="706" spans="1:3" x14ac:dyDescent="0.45">
      <c r="A706" s="22">
        <v>30417</v>
      </c>
      <c r="B706" t="s">
        <v>109</v>
      </c>
      <c r="C706" t="str">
        <f>VLOOKUP(B706,Zones!$A$1:$B$160,2,FALSE)</f>
        <v>Zone 3</v>
      </c>
    </row>
    <row r="707" spans="1:3" x14ac:dyDescent="0.45">
      <c r="A707" s="22">
        <v>30423</v>
      </c>
      <c r="B707" t="s">
        <v>109</v>
      </c>
      <c r="C707" t="str">
        <f>VLOOKUP(B707,Zones!$A$1:$B$160,2,FALSE)</f>
        <v>Zone 3</v>
      </c>
    </row>
    <row r="708" spans="1:3" x14ac:dyDescent="0.45">
      <c r="A708" s="22">
        <v>30429</v>
      </c>
      <c r="B708" t="s">
        <v>109</v>
      </c>
      <c r="C708" t="str">
        <f>VLOOKUP(B708,Zones!$A$1:$B$160,2,FALSE)</f>
        <v>Zone 3</v>
      </c>
    </row>
    <row r="709" spans="1:3" x14ac:dyDescent="0.45">
      <c r="A709" s="22">
        <v>30513</v>
      </c>
      <c r="B709" t="s">
        <v>110</v>
      </c>
      <c r="C709" t="str">
        <f>VLOOKUP(B709,Zones!$A$1:$B$160,2,FALSE)</f>
        <v>Zone 3</v>
      </c>
    </row>
    <row r="710" spans="1:3" x14ac:dyDescent="0.45">
      <c r="A710" s="22">
        <v>30541</v>
      </c>
      <c r="B710" t="s">
        <v>110</v>
      </c>
      <c r="C710" t="str">
        <f>VLOOKUP(B710,Zones!$A$1:$B$160,2,FALSE)</f>
        <v>Zone 3</v>
      </c>
    </row>
    <row r="711" spans="1:3" x14ac:dyDescent="0.45">
      <c r="A711" s="22">
        <v>30555</v>
      </c>
      <c r="B711" t="s">
        <v>110</v>
      </c>
      <c r="C711" t="str">
        <f>VLOOKUP(B711,Zones!$A$1:$B$160,2,FALSE)</f>
        <v>Zone 3</v>
      </c>
    </row>
    <row r="712" spans="1:3" x14ac:dyDescent="0.45">
      <c r="A712" s="22">
        <v>30559</v>
      </c>
      <c r="B712" t="s">
        <v>110</v>
      </c>
      <c r="C712" t="str">
        <f>VLOOKUP(B712,Zones!$A$1:$B$160,2,FALSE)</f>
        <v>Zone 3</v>
      </c>
    </row>
    <row r="713" spans="1:3" x14ac:dyDescent="0.45">
      <c r="A713" s="22">
        <v>30560</v>
      </c>
      <c r="B713" t="s">
        <v>110</v>
      </c>
      <c r="C713" t="str">
        <f>VLOOKUP(B713,Zones!$A$1:$B$160,2,FALSE)</f>
        <v>Zone 3</v>
      </c>
    </row>
    <row r="714" spans="1:3" x14ac:dyDescent="0.45">
      <c r="A714" s="22">
        <v>30520</v>
      </c>
      <c r="B714" t="s">
        <v>114</v>
      </c>
      <c r="C714" t="str">
        <f>VLOOKUP(B714,Zones!$A$1:$B$160,2,FALSE)</f>
        <v>Zone 3</v>
      </c>
    </row>
    <row r="715" spans="1:3" x14ac:dyDescent="0.45">
      <c r="A715" s="22">
        <v>30521</v>
      </c>
      <c r="B715" t="s">
        <v>114</v>
      </c>
      <c r="C715" t="str">
        <f>VLOOKUP(B715,Zones!$A$1:$B$160,2,FALSE)</f>
        <v>Zone 3</v>
      </c>
    </row>
    <row r="716" spans="1:3" x14ac:dyDescent="0.45">
      <c r="A716" s="22">
        <v>30553</v>
      </c>
      <c r="B716" t="s">
        <v>114</v>
      </c>
      <c r="C716" t="str">
        <f>VLOOKUP(B716,Zones!$A$1:$B$160,2,FALSE)</f>
        <v>Zone 3</v>
      </c>
    </row>
    <row r="717" spans="1:3" x14ac:dyDescent="0.45">
      <c r="A717" s="22">
        <v>30557</v>
      </c>
      <c r="B717" t="s">
        <v>114</v>
      </c>
      <c r="C717" t="str">
        <f>VLOOKUP(B717,Zones!$A$1:$B$160,2,FALSE)</f>
        <v>Zone 3</v>
      </c>
    </row>
    <row r="718" spans="1:3" x14ac:dyDescent="0.45">
      <c r="A718" s="22">
        <v>30639</v>
      </c>
      <c r="B718" t="s">
        <v>114</v>
      </c>
      <c r="C718" t="str">
        <f>VLOOKUP(B718,Zones!$A$1:$B$160,2,FALSE)</f>
        <v>Zone 3</v>
      </c>
    </row>
    <row r="719" spans="1:3" x14ac:dyDescent="0.45">
      <c r="A719" s="22">
        <v>30662</v>
      </c>
      <c r="B719" t="s">
        <v>114</v>
      </c>
      <c r="C719" t="str">
        <f>VLOOKUP(B719,Zones!$A$1:$B$160,2,FALSE)</f>
        <v>Zone 3</v>
      </c>
    </row>
    <row r="720" spans="1:3" x14ac:dyDescent="0.45">
      <c r="A720" s="22">
        <v>30522</v>
      </c>
      <c r="B720" t="s">
        <v>116</v>
      </c>
      <c r="C720" t="str">
        <f>VLOOKUP(B720,Zones!$A$1:$B$160,2,FALSE)</f>
        <v>Zone 3</v>
      </c>
    </row>
    <row r="721" spans="1:3" x14ac:dyDescent="0.45">
      <c r="A721" s="22">
        <v>30536</v>
      </c>
      <c r="B721" t="s">
        <v>116</v>
      </c>
      <c r="C721" t="str">
        <f>VLOOKUP(B721,Zones!$A$1:$B$160,2,FALSE)</f>
        <v>Zone 3</v>
      </c>
    </row>
    <row r="722" spans="1:3" x14ac:dyDescent="0.45">
      <c r="A722" s="22">
        <v>30539</v>
      </c>
      <c r="B722" t="s">
        <v>116</v>
      </c>
      <c r="C722" t="str">
        <f>VLOOKUP(B722,Zones!$A$1:$B$160,2,FALSE)</f>
        <v>Zone 3</v>
      </c>
    </row>
    <row r="723" spans="1:3" x14ac:dyDescent="0.45">
      <c r="A723" s="22">
        <v>30540</v>
      </c>
      <c r="B723" t="s">
        <v>116</v>
      </c>
      <c r="C723" t="str">
        <f>VLOOKUP(B723,Zones!$A$1:$B$160,2,FALSE)</f>
        <v>Zone 3</v>
      </c>
    </row>
    <row r="724" spans="1:3" x14ac:dyDescent="0.45">
      <c r="A724" s="22">
        <v>30810</v>
      </c>
      <c r="B724" t="s">
        <v>117</v>
      </c>
      <c r="C724" t="str">
        <f>VLOOKUP(B724,Zones!$A$1:$B$160,2,FALSE)</f>
        <v>Zone 3</v>
      </c>
    </row>
    <row r="725" spans="1:3" x14ac:dyDescent="0.45">
      <c r="A725" s="22">
        <v>30820</v>
      </c>
      <c r="B725" t="s">
        <v>117</v>
      </c>
      <c r="C725" t="str">
        <f>VLOOKUP(B725,Zones!$A$1:$B$160,2,FALSE)</f>
        <v>Zone 3</v>
      </c>
    </row>
    <row r="726" spans="1:3" x14ac:dyDescent="0.45">
      <c r="A726" s="22">
        <v>39827</v>
      </c>
      <c r="B726" t="s">
        <v>120</v>
      </c>
      <c r="C726" t="str">
        <f>VLOOKUP(B726,Zones!$A$1:$B$160,2,FALSE)</f>
        <v>Zone 3</v>
      </c>
    </row>
    <row r="727" spans="1:3" x14ac:dyDescent="0.45">
      <c r="A727" s="22">
        <v>39828</v>
      </c>
      <c r="B727" t="s">
        <v>120</v>
      </c>
      <c r="C727" t="str">
        <f>VLOOKUP(B727,Zones!$A$1:$B$160,2,FALSE)</f>
        <v>Zone 3</v>
      </c>
    </row>
    <row r="728" spans="1:3" x14ac:dyDescent="0.45">
      <c r="A728" s="22">
        <v>39829</v>
      </c>
      <c r="B728" t="s">
        <v>120</v>
      </c>
      <c r="C728" t="str">
        <f>VLOOKUP(B728,Zones!$A$1:$B$160,2,FALSE)</f>
        <v>Zone 3</v>
      </c>
    </row>
    <row r="729" spans="1:3" x14ac:dyDescent="0.45">
      <c r="A729" s="22">
        <v>39897</v>
      </c>
      <c r="B729" t="s">
        <v>120</v>
      </c>
      <c r="C729" t="str">
        <f>VLOOKUP(B729,Zones!$A$1:$B$160,2,FALSE)</f>
        <v>Zone 3</v>
      </c>
    </row>
    <row r="730" spans="1:3" x14ac:dyDescent="0.45">
      <c r="A730" s="22">
        <v>30642</v>
      </c>
      <c r="B730" t="s">
        <v>121</v>
      </c>
      <c r="C730" t="str">
        <f>VLOOKUP(B730,Zones!$A$1:$B$160,2,FALSE)</f>
        <v>Zone 3</v>
      </c>
    </row>
    <row r="731" spans="1:3" x14ac:dyDescent="0.45">
      <c r="A731" s="22">
        <v>30665</v>
      </c>
      <c r="B731" t="s">
        <v>121</v>
      </c>
      <c r="C731" t="str">
        <f>VLOOKUP(B731,Zones!$A$1:$B$160,2,FALSE)</f>
        <v>Zone 3</v>
      </c>
    </row>
    <row r="732" spans="1:3" x14ac:dyDescent="0.45">
      <c r="A732" s="22">
        <v>30669</v>
      </c>
      <c r="B732" t="s">
        <v>121</v>
      </c>
      <c r="C732" t="str">
        <f>VLOOKUP(B732,Zones!$A$1:$B$160,2,FALSE)</f>
        <v>Zone 3</v>
      </c>
    </row>
    <row r="733" spans="1:3" x14ac:dyDescent="0.45">
      <c r="A733" s="22">
        <v>30678</v>
      </c>
      <c r="B733" t="s">
        <v>121</v>
      </c>
      <c r="C733" t="str">
        <f>VLOOKUP(B733,Zones!$A$1:$B$160,2,FALSE)</f>
        <v>Zone 3</v>
      </c>
    </row>
    <row r="734" spans="1:3" x14ac:dyDescent="0.45">
      <c r="A734" s="22">
        <v>30510</v>
      </c>
      <c r="B734" t="s">
        <v>123</v>
      </c>
      <c r="C734" t="str">
        <f>VLOOKUP(B734,Zones!$A$1:$B$160,2,FALSE)</f>
        <v>Zone 3</v>
      </c>
    </row>
    <row r="735" spans="1:3" x14ac:dyDescent="0.45">
      <c r="A735" s="22">
        <v>30523</v>
      </c>
      <c r="B735" t="s">
        <v>123</v>
      </c>
      <c r="C735" t="str">
        <f>VLOOKUP(B735,Zones!$A$1:$B$160,2,FALSE)</f>
        <v>Zone 3</v>
      </c>
    </row>
    <row r="736" spans="1:3" x14ac:dyDescent="0.45">
      <c r="A736" s="22">
        <v>30531</v>
      </c>
      <c r="B736" t="s">
        <v>123</v>
      </c>
      <c r="C736" t="str">
        <f>VLOOKUP(B736,Zones!$A$1:$B$160,2,FALSE)</f>
        <v>Zone 3</v>
      </c>
    </row>
    <row r="737" spans="1:3" x14ac:dyDescent="0.45">
      <c r="A737" s="22">
        <v>30535</v>
      </c>
      <c r="B737" t="s">
        <v>123</v>
      </c>
      <c r="C737" t="str">
        <f>VLOOKUP(B737,Zones!$A$1:$B$160,2,FALSE)</f>
        <v>Zone 3</v>
      </c>
    </row>
    <row r="738" spans="1:3" x14ac:dyDescent="0.45">
      <c r="A738" s="22">
        <v>30544</v>
      </c>
      <c r="B738" t="s">
        <v>123</v>
      </c>
      <c r="C738" t="str">
        <f>VLOOKUP(B738,Zones!$A$1:$B$160,2,FALSE)</f>
        <v>Zone 3</v>
      </c>
    </row>
    <row r="739" spans="1:3" x14ac:dyDescent="0.45">
      <c r="A739" s="22">
        <v>30563</v>
      </c>
      <c r="B739" t="s">
        <v>123</v>
      </c>
      <c r="C739" t="str">
        <f>VLOOKUP(B739,Zones!$A$1:$B$160,2,FALSE)</f>
        <v>Zone 3</v>
      </c>
    </row>
    <row r="740" spans="1:3" x14ac:dyDescent="0.45">
      <c r="A740" s="22">
        <v>30580</v>
      </c>
      <c r="B740" t="s">
        <v>123</v>
      </c>
      <c r="C740" t="str">
        <f>VLOOKUP(B740,Zones!$A$1:$B$160,2,FALSE)</f>
        <v>Zone 3</v>
      </c>
    </row>
    <row r="741" spans="1:3" x14ac:dyDescent="0.45">
      <c r="A741" s="22">
        <v>30596</v>
      </c>
      <c r="B741" t="s">
        <v>123</v>
      </c>
      <c r="C741" t="str">
        <f>VLOOKUP(B741,Zones!$A$1:$B$160,2,FALSE)</f>
        <v>Zone 3</v>
      </c>
    </row>
    <row r="742" spans="1:3" x14ac:dyDescent="0.45">
      <c r="A742" s="22">
        <v>31087</v>
      </c>
      <c r="B742" t="s">
        <v>125</v>
      </c>
      <c r="C742" t="str">
        <f>VLOOKUP(B742,Zones!$A$1:$B$160,2,FALSE)</f>
        <v>Zone 3</v>
      </c>
    </row>
    <row r="743" spans="1:3" x14ac:dyDescent="0.45">
      <c r="A743" s="22">
        <v>30110</v>
      </c>
      <c r="B743" t="s">
        <v>126</v>
      </c>
      <c r="C743" t="str">
        <f>VLOOKUP(B743,Zones!$A$1:$B$160,2,FALSE)</f>
        <v>Zone 3</v>
      </c>
    </row>
    <row r="744" spans="1:3" x14ac:dyDescent="0.45">
      <c r="A744" s="22">
        <v>30113</v>
      </c>
      <c r="B744" t="s">
        <v>126</v>
      </c>
      <c r="C744" t="str">
        <f>VLOOKUP(B744,Zones!$A$1:$B$160,2,FALSE)</f>
        <v>Zone 3</v>
      </c>
    </row>
    <row r="745" spans="1:3" x14ac:dyDescent="0.45">
      <c r="A745" s="22">
        <v>30140</v>
      </c>
      <c r="B745" t="s">
        <v>126</v>
      </c>
      <c r="C745" t="str">
        <f>VLOOKUP(B745,Zones!$A$1:$B$160,2,FALSE)</f>
        <v>Zone 3</v>
      </c>
    </row>
    <row r="746" spans="1:3" x14ac:dyDescent="0.45">
      <c r="A746" s="22">
        <v>30176</v>
      </c>
      <c r="B746" t="s">
        <v>126</v>
      </c>
      <c r="C746" t="str">
        <f>VLOOKUP(B746,Zones!$A$1:$B$160,2,FALSE)</f>
        <v>Zone 3</v>
      </c>
    </row>
    <row r="747" spans="1:3" x14ac:dyDescent="0.45">
      <c r="A747" s="22">
        <v>30217</v>
      </c>
      <c r="B747" t="s">
        <v>129</v>
      </c>
      <c r="C747" t="str">
        <f>VLOOKUP(B747,Zones!$A$1:$B$160,2,FALSE)</f>
        <v>Zone 3</v>
      </c>
    </row>
    <row r="748" spans="1:3" x14ac:dyDescent="0.45">
      <c r="A748" s="22">
        <v>30219</v>
      </c>
      <c r="B748" t="s">
        <v>129</v>
      </c>
      <c r="C748" t="str">
        <f>VLOOKUP(B748,Zones!$A$1:$B$160,2,FALSE)</f>
        <v>Zone 3</v>
      </c>
    </row>
    <row r="749" spans="1:3" x14ac:dyDescent="0.45">
      <c r="A749" s="22">
        <v>31760</v>
      </c>
      <c r="B749" t="s">
        <v>132</v>
      </c>
      <c r="C749" t="str">
        <f>VLOOKUP(B749,Zones!$A$1:$B$160,2,FALSE)</f>
        <v>Zone 3</v>
      </c>
    </row>
    <row r="750" spans="1:3" x14ac:dyDescent="0.45">
      <c r="A750" s="22">
        <v>31769</v>
      </c>
      <c r="B750" t="s">
        <v>132</v>
      </c>
      <c r="C750" t="str">
        <f>VLOOKUP(B750,Zones!$A$1:$B$160,2,FALSE)</f>
        <v>Zone 3</v>
      </c>
    </row>
    <row r="751" spans="1:3" x14ac:dyDescent="0.45">
      <c r="A751" s="22">
        <v>31774</v>
      </c>
      <c r="B751" t="s">
        <v>132</v>
      </c>
      <c r="C751" t="str">
        <f>VLOOKUP(B751,Zones!$A$1:$B$160,2,FALSE)</f>
        <v>Zone 3</v>
      </c>
    </row>
    <row r="752" spans="1:3" x14ac:dyDescent="0.45">
      <c r="A752" s="22">
        <v>31798</v>
      </c>
      <c r="B752" t="s">
        <v>132</v>
      </c>
      <c r="C752" t="str">
        <f>VLOOKUP(B752,Zones!$A$1:$B$160,2,FALSE)</f>
        <v>Zone 3</v>
      </c>
    </row>
    <row r="753" spans="1:3" x14ac:dyDescent="0.45">
      <c r="A753" s="22">
        <v>30055</v>
      </c>
      <c r="B753" t="s">
        <v>134</v>
      </c>
      <c r="C753" t="str">
        <f>VLOOKUP(B753,Zones!$A$1:$B$160,2,FALSE)</f>
        <v>Zone 3</v>
      </c>
    </row>
    <row r="754" spans="1:3" x14ac:dyDescent="0.45">
      <c r="A754" s="22">
        <v>30056</v>
      </c>
      <c r="B754" t="s">
        <v>134</v>
      </c>
      <c r="C754" t="str">
        <f>VLOOKUP(B754,Zones!$A$1:$B$160,2,FALSE)</f>
        <v>Zone 3</v>
      </c>
    </row>
    <row r="755" spans="1:3" x14ac:dyDescent="0.45">
      <c r="A755" s="22">
        <v>31038</v>
      </c>
      <c r="B755" t="s">
        <v>134</v>
      </c>
      <c r="C755" t="str">
        <f>VLOOKUP(B755,Zones!$A$1:$B$160,2,FALSE)</f>
        <v>Zone 3</v>
      </c>
    </row>
    <row r="756" spans="1:3" x14ac:dyDescent="0.45">
      <c r="A756" s="22">
        <v>31064</v>
      </c>
      <c r="B756" t="s">
        <v>134</v>
      </c>
      <c r="C756" t="str">
        <f>VLOOKUP(B756,Zones!$A$1:$B$160,2,FALSE)</f>
        <v>Zone 3</v>
      </c>
    </row>
    <row r="757" spans="1:3" x14ac:dyDescent="0.45">
      <c r="A757" s="22">
        <v>31085</v>
      </c>
      <c r="B757" t="s">
        <v>134</v>
      </c>
      <c r="C757" t="str">
        <f>VLOOKUP(B757,Zones!$A$1:$B$160,2,FALSE)</f>
        <v>Zone 3</v>
      </c>
    </row>
    <row r="758" spans="1:3" x14ac:dyDescent="0.45">
      <c r="A758" s="22">
        <v>31532</v>
      </c>
      <c r="B758" t="s">
        <v>135</v>
      </c>
      <c r="C758" t="str">
        <f>VLOOKUP(B758,Zones!$A$1:$B$160,2,FALSE)</f>
        <v>Zone 3</v>
      </c>
    </row>
    <row r="759" spans="1:3" x14ac:dyDescent="0.45">
      <c r="A759" s="22">
        <v>31539</v>
      </c>
      <c r="B759" t="s">
        <v>135</v>
      </c>
      <c r="C759" t="str">
        <f>VLOOKUP(B759,Zones!$A$1:$B$160,2,FALSE)</f>
        <v>Zone 3</v>
      </c>
    </row>
    <row r="760" spans="1:3" x14ac:dyDescent="0.45">
      <c r="A760" s="22">
        <v>30413</v>
      </c>
      <c r="B760" t="s">
        <v>136</v>
      </c>
      <c r="C760" t="str">
        <f>VLOOKUP(B760,Zones!$A$1:$B$160,2,FALSE)</f>
        <v>Zone 3</v>
      </c>
    </row>
    <row r="761" spans="1:3" x14ac:dyDescent="0.45">
      <c r="A761" s="22">
        <v>30434</v>
      </c>
      <c r="B761" t="s">
        <v>136</v>
      </c>
      <c r="C761" t="str">
        <f>VLOOKUP(B761,Zones!$A$1:$B$160,2,FALSE)</f>
        <v>Zone 3</v>
      </c>
    </row>
    <row r="762" spans="1:3" x14ac:dyDescent="0.45">
      <c r="A762" s="22">
        <v>30477</v>
      </c>
      <c r="B762" t="s">
        <v>136</v>
      </c>
      <c r="C762" t="str">
        <f>VLOOKUP(B762,Zones!$A$1:$B$160,2,FALSE)</f>
        <v>Zone 3</v>
      </c>
    </row>
    <row r="763" spans="1:3" x14ac:dyDescent="0.45">
      <c r="A763" s="22">
        <v>30803</v>
      </c>
      <c r="B763" t="s">
        <v>136</v>
      </c>
      <c r="C763" t="str">
        <f>VLOOKUP(B763,Zones!$A$1:$B$160,2,FALSE)</f>
        <v>Zone 3</v>
      </c>
    </row>
    <row r="764" spans="1:3" x14ac:dyDescent="0.45">
      <c r="A764" s="22">
        <v>30818</v>
      </c>
      <c r="B764" t="s">
        <v>136</v>
      </c>
      <c r="C764" t="str">
        <f>VLOOKUP(B764,Zones!$A$1:$B$160,2,FALSE)</f>
        <v>Zone 3</v>
      </c>
    </row>
    <row r="765" spans="1:3" x14ac:dyDescent="0.45">
      <c r="A765" s="22">
        <v>30823</v>
      </c>
      <c r="B765" t="s">
        <v>136</v>
      </c>
      <c r="C765" t="str">
        <f>VLOOKUP(B765,Zones!$A$1:$B$160,2,FALSE)</f>
        <v>Zone 3</v>
      </c>
    </row>
    <row r="766" spans="1:3" x14ac:dyDescent="0.45">
      <c r="A766" s="22">
        <v>30833</v>
      </c>
      <c r="B766" t="s">
        <v>136</v>
      </c>
      <c r="C766" t="str">
        <f>VLOOKUP(B766,Zones!$A$1:$B$160,2,FALSE)</f>
        <v>Zone 3</v>
      </c>
    </row>
    <row r="767" spans="1:3" x14ac:dyDescent="0.45">
      <c r="A767" s="22">
        <v>30442</v>
      </c>
      <c r="B767" t="s">
        <v>137</v>
      </c>
      <c r="C767" t="str">
        <f>VLOOKUP(B767,Zones!$A$1:$B$160,2,FALSE)</f>
        <v>Zone 3</v>
      </c>
    </row>
    <row r="768" spans="1:3" x14ac:dyDescent="0.45">
      <c r="A768" s="22">
        <v>30822</v>
      </c>
      <c r="B768" t="s">
        <v>137</v>
      </c>
      <c r="C768" t="str">
        <f>VLOOKUP(B768,Zones!$A$1:$B$160,2,FALSE)</f>
        <v>Zone 3</v>
      </c>
    </row>
    <row r="769" spans="1:3" x14ac:dyDescent="0.45">
      <c r="A769" s="22">
        <v>31049</v>
      </c>
      <c r="B769" t="s">
        <v>138</v>
      </c>
      <c r="C769" t="str">
        <f>VLOOKUP(B769,Zones!$A$1:$B$160,2,FALSE)</f>
        <v>Zone 3</v>
      </c>
    </row>
    <row r="770" spans="1:3" x14ac:dyDescent="0.45">
      <c r="A770" s="22">
        <v>31096</v>
      </c>
      <c r="B770" t="s">
        <v>138</v>
      </c>
      <c r="C770" t="str">
        <f>VLOOKUP(B770,Zones!$A$1:$B$160,2,FALSE)</f>
        <v>Zone 3</v>
      </c>
    </row>
    <row r="771" spans="1:3" x14ac:dyDescent="0.45">
      <c r="A771" s="22">
        <v>31635</v>
      </c>
      <c r="B771" t="s">
        <v>141</v>
      </c>
      <c r="C771" t="str">
        <f>VLOOKUP(B771,Zones!$A$1:$B$160,2,FALSE)</f>
        <v>Zone 3</v>
      </c>
    </row>
    <row r="772" spans="1:3" x14ac:dyDescent="0.45">
      <c r="A772" s="22">
        <v>31649</v>
      </c>
      <c r="B772" t="s">
        <v>141</v>
      </c>
      <c r="C772" t="str">
        <f>VLOOKUP(B772,Zones!$A$1:$B$160,2,FALSE)</f>
        <v>Zone 3</v>
      </c>
    </row>
    <row r="773" spans="1:3" x14ac:dyDescent="0.45">
      <c r="A773" s="22">
        <v>30454</v>
      </c>
      <c r="B773" t="s">
        <v>142</v>
      </c>
      <c r="C773" t="str">
        <f>VLOOKUP(B773,Zones!$A$1:$B$160,2,FALSE)</f>
        <v>Zone 3</v>
      </c>
    </row>
    <row r="774" spans="1:3" x14ac:dyDescent="0.45">
      <c r="A774" s="22">
        <v>31009</v>
      </c>
      <c r="B774" t="s">
        <v>142</v>
      </c>
      <c r="C774" t="str">
        <f>VLOOKUP(B774,Zones!$A$1:$B$160,2,FALSE)</f>
        <v>Zone 3</v>
      </c>
    </row>
    <row r="775" spans="1:3" x14ac:dyDescent="0.45">
      <c r="A775" s="22">
        <v>31019</v>
      </c>
      <c r="B775" t="s">
        <v>142</v>
      </c>
      <c r="C775" t="str">
        <f>VLOOKUP(B775,Zones!$A$1:$B$160,2,FALSE)</f>
        <v>Zone 3</v>
      </c>
    </row>
    <row r="776" spans="1:3" x14ac:dyDescent="0.45">
      <c r="A776" s="22">
        <v>31021</v>
      </c>
      <c r="B776" t="s">
        <v>142</v>
      </c>
      <c r="C776" t="str">
        <f>VLOOKUP(B776,Zones!$A$1:$B$160,2,FALSE)</f>
        <v>Zone 3</v>
      </c>
    </row>
    <row r="777" spans="1:3" x14ac:dyDescent="0.45">
      <c r="A777" s="22">
        <v>31022</v>
      </c>
      <c r="B777" t="s">
        <v>142</v>
      </c>
      <c r="C777" t="str">
        <f>VLOOKUP(B777,Zones!$A$1:$B$160,2,FALSE)</f>
        <v>Zone 3</v>
      </c>
    </row>
    <row r="778" spans="1:3" x14ac:dyDescent="0.45">
      <c r="A778" s="22">
        <v>31027</v>
      </c>
      <c r="B778" t="s">
        <v>142</v>
      </c>
      <c r="C778" t="str">
        <f>VLOOKUP(B778,Zones!$A$1:$B$160,2,FALSE)</f>
        <v>Zone 3</v>
      </c>
    </row>
    <row r="779" spans="1:3" x14ac:dyDescent="0.45">
      <c r="A779" s="22">
        <v>31040</v>
      </c>
      <c r="B779" t="s">
        <v>142</v>
      </c>
      <c r="C779" t="str">
        <f>VLOOKUP(B779,Zones!$A$1:$B$160,2,FALSE)</f>
        <v>Zone 3</v>
      </c>
    </row>
    <row r="780" spans="1:3" x14ac:dyDescent="0.45">
      <c r="A780" s="22">
        <v>31065</v>
      </c>
      <c r="B780" t="s">
        <v>142</v>
      </c>
      <c r="C780" t="str">
        <f>VLOOKUP(B780,Zones!$A$1:$B$160,2,FALSE)</f>
        <v>Zone 3</v>
      </c>
    </row>
    <row r="781" spans="1:3" x14ac:dyDescent="0.45">
      <c r="A781" s="22">
        <v>31075</v>
      </c>
      <c r="B781" t="s">
        <v>142</v>
      </c>
      <c r="C781" t="str">
        <f>VLOOKUP(B781,Zones!$A$1:$B$160,2,FALSE)</f>
        <v>Zone 3</v>
      </c>
    </row>
    <row r="782" spans="1:3" x14ac:dyDescent="0.45">
      <c r="A782" s="22">
        <v>30817</v>
      </c>
      <c r="B782" t="s">
        <v>145</v>
      </c>
      <c r="C782" t="str">
        <f>VLOOKUP(B782,Zones!$A$1:$B$160,2,FALSE)</f>
        <v>Zone 3</v>
      </c>
    </row>
    <row r="783" spans="1:3" x14ac:dyDescent="0.45">
      <c r="A783" s="22">
        <v>31316</v>
      </c>
      <c r="B783" t="s">
        <v>146</v>
      </c>
      <c r="C783" t="str">
        <f>VLOOKUP(B783,Zones!$A$1:$B$160,2,FALSE)</f>
        <v>Zone 3</v>
      </c>
    </row>
    <row r="784" spans="1:3" x14ac:dyDescent="0.45">
      <c r="A784" s="22">
        <v>31041</v>
      </c>
      <c r="B784" t="s">
        <v>149</v>
      </c>
      <c r="C784" t="str">
        <f>VLOOKUP(B784,Zones!$A$1:$B$160,2,FALSE)</f>
        <v>Zone 3</v>
      </c>
    </row>
    <row r="785" spans="1:3" x14ac:dyDescent="0.45">
      <c r="A785" s="22">
        <v>31057</v>
      </c>
      <c r="B785" t="s">
        <v>149</v>
      </c>
      <c r="C785" t="str">
        <f>VLOOKUP(B785,Zones!$A$1:$B$160,2,FALSE)</f>
        <v>Zone 3</v>
      </c>
    </row>
    <row r="786" spans="1:3" x14ac:dyDescent="0.45">
      <c r="A786" s="22">
        <v>31063</v>
      </c>
      <c r="B786" t="s">
        <v>149</v>
      </c>
      <c r="C786" t="str">
        <f>VLOOKUP(B786,Zones!$A$1:$B$160,2,FALSE)</f>
        <v>Zone 3</v>
      </c>
    </row>
    <row r="787" spans="1:3" x14ac:dyDescent="0.45">
      <c r="A787" s="22">
        <v>31068</v>
      </c>
      <c r="B787" t="s">
        <v>149</v>
      </c>
      <c r="C787" t="str">
        <f>VLOOKUP(B787,Zones!$A$1:$B$160,2,FALSE)</f>
        <v>Zone 3</v>
      </c>
    </row>
    <row r="788" spans="1:3" x14ac:dyDescent="0.45">
      <c r="A788" s="22">
        <v>31058</v>
      </c>
      <c r="B788" t="s">
        <v>151</v>
      </c>
      <c r="C788" t="str">
        <f>VLOOKUP(B788,Zones!$A$1:$B$160,2,FALSE)</f>
        <v>Zone 3</v>
      </c>
    </row>
    <row r="789" spans="1:3" x14ac:dyDescent="0.45">
      <c r="A789" s="22">
        <v>31801</v>
      </c>
      <c r="B789" t="s">
        <v>151</v>
      </c>
      <c r="C789" t="str">
        <f>VLOOKUP(B789,Zones!$A$1:$B$160,2,FALSE)</f>
        <v>Zone 3</v>
      </c>
    </row>
    <row r="790" spans="1:3" x14ac:dyDescent="0.45">
      <c r="A790" s="22">
        <v>31803</v>
      </c>
      <c r="B790" t="s">
        <v>151</v>
      </c>
      <c r="C790" t="str">
        <f>VLOOKUP(B790,Zones!$A$1:$B$160,2,FALSE)</f>
        <v>Zone 3</v>
      </c>
    </row>
    <row r="791" spans="1:3" x14ac:dyDescent="0.45">
      <c r="A791" s="22">
        <v>31304</v>
      </c>
      <c r="B791" t="s">
        <v>153</v>
      </c>
      <c r="C791" t="str">
        <f>VLOOKUP(B791,Zones!$A$1:$B$160,2,FALSE)</f>
        <v>Zone 3</v>
      </c>
    </row>
    <row r="792" spans="1:3" x14ac:dyDescent="0.45">
      <c r="A792" s="22">
        <v>31305</v>
      </c>
      <c r="B792" t="s">
        <v>153</v>
      </c>
      <c r="C792" t="str">
        <f>VLOOKUP(B792,Zones!$A$1:$B$160,2,FALSE)</f>
        <v>Zone 3</v>
      </c>
    </row>
    <row r="793" spans="1:3" x14ac:dyDescent="0.45">
      <c r="A793" s="22">
        <v>31319</v>
      </c>
      <c r="B793" t="s">
        <v>153</v>
      </c>
      <c r="C793" t="str">
        <f>VLOOKUP(B793,Zones!$A$1:$B$160,2,FALSE)</f>
        <v>Zone 3</v>
      </c>
    </row>
    <row r="794" spans="1:3" x14ac:dyDescent="0.45">
      <c r="A794" s="22">
        <v>31327</v>
      </c>
      <c r="B794" t="s">
        <v>153</v>
      </c>
      <c r="C794" t="str">
        <f>VLOOKUP(B794,Zones!$A$1:$B$160,2,FALSE)</f>
        <v>Zone 3</v>
      </c>
    </row>
    <row r="795" spans="1:3" x14ac:dyDescent="0.45">
      <c r="A795" s="22">
        <v>31331</v>
      </c>
      <c r="B795" t="s">
        <v>153</v>
      </c>
      <c r="C795" t="str">
        <f>VLOOKUP(B795,Zones!$A$1:$B$160,2,FALSE)</f>
        <v>Zone 3</v>
      </c>
    </row>
    <row r="796" spans="1:3" x14ac:dyDescent="0.45">
      <c r="A796" s="22">
        <v>39837</v>
      </c>
      <c r="B796" t="s">
        <v>155</v>
      </c>
      <c r="C796" t="str">
        <f>VLOOKUP(B796,Zones!$A$1:$B$160,2,FALSE)</f>
        <v>Zone 3</v>
      </c>
    </row>
    <row r="797" spans="1:3" x14ac:dyDescent="0.45">
      <c r="A797" s="22">
        <v>31716</v>
      </c>
      <c r="B797" t="s">
        <v>156</v>
      </c>
      <c r="C797" t="str">
        <f>VLOOKUP(B797,Zones!$A$1:$B$160,2,FALSE)</f>
        <v>Zone 3</v>
      </c>
    </row>
    <row r="798" spans="1:3" x14ac:dyDescent="0.45">
      <c r="A798" s="22">
        <v>31730</v>
      </c>
      <c r="B798" t="s">
        <v>156</v>
      </c>
      <c r="C798" t="str">
        <f>VLOOKUP(B798,Zones!$A$1:$B$160,2,FALSE)</f>
        <v>Zone 3</v>
      </c>
    </row>
    <row r="799" spans="1:3" x14ac:dyDescent="0.45">
      <c r="A799" s="22">
        <v>31739</v>
      </c>
      <c r="B799" t="s">
        <v>156</v>
      </c>
      <c r="C799" t="str">
        <f>VLOOKUP(B799,Zones!$A$1:$B$160,2,FALSE)</f>
        <v>Zone 3</v>
      </c>
    </row>
    <row r="800" spans="1:3" x14ac:dyDescent="0.45">
      <c r="A800" s="22">
        <v>31779</v>
      </c>
      <c r="B800" t="s">
        <v>156</v>
      </c>
      <c r="C800" t="str">
        <f>VLOOKUP(B800,Zones!$A$1:$B$160,2,FALSE)</f>
        <v>Zone 3</v>
      </c>
    </row>
    <row r="801" spans="1:3" x14ac:dyDescent="0.45">
      <c r="A801" s="22">
        <v>31784</v>
      </c>
      <c r="B801" t="s">
        <v>156</v>
      </c>
      <c r="C801" t="str">
        <f>VLOOKUP(B801,Zones!$A$1:$B$160,2,FALSE)</f>
        <v>Zone 3</v>
      </c>
    </row>
    <row r="802" spans="1:3" x14ac:dyDescent="0.45">
      <c r="A802" s="22">
        <v>31004</v>
      </c>
      <c r="B802" t="s">
        <v>157</v>
      </c>
      <c r="C802" t="str">
        <f>VLOOKUP(B802,Zones!$A$1:$B$160,2,FALSE)</f>
        <v>Zone 3</v>
      </c>
    </row>
    <row r="803" spans="1:3" x14ac:dyDescent="0.45">
      <c r="A803" s="22">
        <v>31016</v>
      </c>
      <c r="B803" t="s">
        <v>157</v>
      </c>
      <c r="C803" t="str">
        <f>VLOOKUP(B803,Zones!$A$1:$B$160,2,FALSE)</f>
        <v>Zone 3</v>
      </c>
    </row>
    <row r="804" spans="1:3" x14ac:dyDescent="0.45">
      <c r="A804" s="22">
        <v>31029</v>
      </c>
      <c r="B804" t="s">
        <v>157</v>
      </c>
      <c r="C804" t="str">
        <f>VLOOKUP(B804,Zones!$A$1:$B$160,2,FALSE)</f>
        <v>Zone 3</v>
      </c>
    </row>
    <row r="805" spans="1:3" x14ac:dyDescent="0.45">
      <c r="A805" s="22">
        <v>31046</v>
      </c>
      <c r="B805" t="s">
        <v>157</v>
      </c>
      <c r="C805" t="str">
        <f>VLOOKUP(B805,Zones!$A$1:$B$160,2,FALSE)</f>
        <v>Zone 3</v>
      </c>
    </row>
    <row r="806" spans="1:3" x14ac:dyDescent="0.45">
      <c r="A806" s="22">
        <v>31086</v>
      </c>
      <c r="B806" t="s">
        <v>157</v>
      </c>
      <c r="C806" t="str">
        <f>VLOOKUP(B806,Zones!$A$1:$B$160,2,FALSE)</f>
        <v>Zone 3</v>
      </c>
    </row>
    <row r="807" spans="1:3" x14ac:dyDescent="0.45">
      <c r="A807" s="22">
        <v>30410</v>
      </c>
      <c r="B807" t="s">
        <v>158</v>
      </c>
      <c r="C807" t="str">
        <f>VLOOKUP(B807,Zones!$A$1:$B$160,2,FALSE)</f>
        <v>Zone 3</v>
      </c>
    </row>
    <row r="808" spans="1:3" x14ac:dyDescent="0.45">
      <c r="A808" s="22">
        <v>30412</v>
      </c>
      <c r="B808" t="s">
        <v>158</v>
      </c>
      <c r="C808" t="str">
        <f>VLOOKUP(B808,Zones!$A$1:$B$160,2,FALSE)</f>
        <v>Zone 3</v>
      </c>
    </row>
    <row r="809" spans="1:3" x14ac:dyDescent="0.45">
      <c r="A809" s="22">
        <v>30445</v>
      </c>
      <c r="B809" t="s">
        <v>158</v>
      </c>
      <c r="C809" t="str">
        <f>VLOOKUP(B809,Zones!$A$1:$B$160,2,FALSE)</f>
        <v>Zone 3</v>
      </c>
    </row>
    <row r="810" spans="1:3" x14ac:dyDescent="0.45">
      <c r="A810" s="22">
        <v>30470</v>
      </c>
      <c r="B810" t="s">
        <v>158</v>
      </c>
      <c r="C810" t="str">
        <f>VLOOKUP(B810,Zones!$A$1:$B$160,2,FALSE)</f>
        <v>Zone 3</v>
      </c>
    </row>
    <row r="811" spans="1:3" x14ac:dyDescent="0.45">
      <c r="A811" s="22">
        <v>30473</v>
      </c>
      <c r="B811" t="s">
        <v>158</v>
      </c>
      <c r="C811" t="str">
        <f>VLOOKUP(B811,Zones!$A$1:$B$160,2,FALSE)</f>
        <v>Zone 3</v>
      </c>
    </row>
    <row r="812" spans="1:3" x14ac:dyDescent="0.45">
      <c r="A812" s="22">
        <v>30619</v>
      </c>
      <c r="B812" t="s">
        <v>164</v>
      </c>
      <c r="C812" t="str">
        <f>VLOOKUP(B812,Zones!$A$1:$B$160,2,FALSE)</f>
        <v>Zone 3</v>
      </c>
    </row>
    <row r="813" spans="1:3" x14ac:dyDescent="0.45">
      <c r="A813" s="22">
        <v>30627</v>
      </c>
      <c r="B813" t="s">
        <v>164</v>
      </c>
      <c r="C813" t="str">
        <f>VLOOKUP(B813,Zones!$A$1:$B$160,2,FALSE)</f>
        <v>Zone 3</v>
      </c>
    </row>
    <row r="814" spans="1:3" x14ac:dyDescent="0.45">
      <c r="A814" s="22">
        <v>30630</v>
      </c>
      <c r="B814" t="s">
        <v>164</v>
      </c>
      <c r="C814" t="str">
        <f>VLOOKUP(B814,Zones!$A$1:$B$160,2,FALSE)</f>
        <v>Zone 3</v>
      </c>
    </row>
    <row r="815" spans="1:3" x14ac:dyDescent="0.45">
      <c r="A815" s="22">
        <v>30648</v>
      </c>
      <c r="B815" t="s">
        <v>164</v>
      </c>
      <c r="C815" t="str">
        <f>VLOOKUP(B815,Zones!$A$1:$B$160,2,FALSE)</f>
        <v>Zone 3</v>
      </c>
    </row>
    <row r="816" spans="1:3" x14ac:dyDescent="0.45">
      <c r="A816" s="22">
        <v>30667</v>
      </c>
      <c r="B816" t="s">
        <v>164</v>
      </c>
      <c r="C816" t="str">
        <f>VLOOKUP(B816,Zones!$A$1:$B$160,2,FALSE)</f>
        <v>Zone 3</v>
      </c>
    </row>
    <row r="817" spans="1:3" x14ac:dyDescent="0.45">
      <c r="A817" s="22">
        <v>30671</v>
      </c>
      <c r="B817" t="s">
        <v>164</v>
      </c>
      <c r="C817" t="str">
        <f>VLOOKUP(B817,Zones!$A$1:$B$160,2,FALSE)</f>
        <v>Zone 3</v>
      </c>
    </row>
    <row r="818" spans="1:3" x14ac:dyDescent="0.45">
      <c r="A818" s="22">
        <v>30143</v>
      </c>
      <c r="B818" t="s">
        <v>167</v>
      </c>
      <c r="C818" t="str">
        <f>VLOOKUP(B818,Zones!$A$1:$B$160,2,FALSE)</f>
        <v>Zone 3</v>
      </c>
    </row>
    <row r="819" spans="1:3" x14ac:dyDescent="0.45">
      <c r="A819" s="22">
        <v>30148</v>
      </c>
      <c r="B819" t="s">
        <v>167</v>
      </c>
      <c r="C819" t="str">
        <f>VLOOKUP(B819,Zones!$A$1:$B$160,2,FALSE)</f>
        <v>Zone 3</v>
      </c>
    </row>
    <row r="820" spans="1:3" x14ac:dyDescent="0.45">
      <c r="A820" s="22">
        <v>30151</v>
      </c>
      <c r="B820" t="s">
        <v>167</v>
      </c>
      <c r="C820" t="str">
        <f>VLOOKUP(B820,Zones!$A$1:$B$160,2,FALSE)</f>
        <v>Zone 3</v>
      </c>
    </row>
    <row r="821" spans="1:3" x14ac:dyDescent="0.45">
      <c r="A821" s="22">
        <v>30175</v>
      </c>
      <c r="B821" t="s">
        <v>167</v>
      </c>
      <c r="C821" t="str">
        <f>VLOOKUP(B821,Zones!$A$1:$B$160,2,FALSE)</f>
        <v>Zone 3</v>
      </c>
    </row>
    <row r="822" spans="1:3" x14ac:dyDescent="0.45">
      <c r="A822" s="22">
        <v>30177</v>
      </c>
      <c r="B822" t="s">
        <v>167</v>
      </c>
      <c r="C822" t="str">
        <f>VLOOKUP(B822,Zones!$A$1:$B$160,2,FALSE)</f>
        <v>Zone 3</v>
      </c>
    </row>
    <row r="823" spans="1:3" x14ac:dyDescent="0.45">
      <c r="A823" s="22">
        <v>31516</v>
      </c>
      <c r="B823" t="s">
        <v>168</v>
      </c>
      <c r="C823" t="str">
        <f>VLOOKUP(B823,Zones!$A$1:$B$160,2,FALSE)</f>
        <v>Zone 3</v>
      </c>
    </row>
    <row r="824" spans="1:3" x14ac:dyDescent="0.45">
      <c r="A824" s="22">
        <v>31551</v>
      </c>
      <c r="B824" t="s">
        <v>168</v>
      </c>
      <c r="C824" t="str">
        <f>VLOOKUP(B824,Zones!$A$1:$B$160,2,FALSE)</f>
        <v>Zone 3</v>
      </c>
    </row>
    <row r="825" spans="1:3" x14ac:dyDescent="0.45">
      <c r="A825" s="22">
        <v>31556</v>
      </c>
      <c r="B825" t="s">
        <v>168</v>
      </c>
      <c r="C825" t="str">
        <f>VLOOKUP(B825,Zones!$A$1:$B$160,2,FALSE)</f>
        <v>Zone 3</v>
      </c>
    </row>
    <row r="826" spans="1:3" x14ac:dyDescent="0.45">
      <c r="A826" s="22">
        <v>31557</v>
      </c>
      <c r="B826" t="s">
        <v>168</v>
      </c>
      <c r="C826" t="str">
        <f>VLOOKUP(B826,Zones!$A$1:$B$160,2,FALSE)</f>
        <v>Zone 3</v>
      </c>
    </row>
    <row r="827" spans="1:3" x14ac:dyDescent="0.45">
      <c r="A827" s="22">
        <v>30104</v>
      </c>
      <c r="B827" t="s">
        <v>170</v>
      </c>
      <c r="C827" t="str">
        <f>VLOOKUP(B827,Zones!$A$1:$B$160,2,FALSE)</f>
        <v>Zone 3</v>
      </c>
    </row>
    <row r="828" spans="1:3" x14ac:dyDescent="0.45">
      <c r="A828" s="22">
        <v>30125</v>
      </c>
      <c r="B828" t="s">
        <v>170</v>
      </c>
      <c r="C828" t="str">
        <f>VLOOKUP(B828,Zones!$A$1:$B$160,2,FALSE)</f>
        <v>Zone 3</v>
      </c>
    </row>
    <row r="829" spans="1:3" x14ac:dyDescent="0.45">
      <c r="A829" s="22">
        <v>30153</v>
      </c>
      <c r="B829" t="s">
        <v>170</v>
      </c>
      <c r="C829" t="str">
        <f>VLOOKUP(B829,Zones!$A$1:$B$160,2,FALSE)</f>
        <v>Zone 3</v>
      </c>
    </row>
    <row r="830" spans="1:3" x14ac:dyDescent="0.45">
      <c r="A830" s="22">
        <v>39854</v>
      </c>
      <c r="B830" t="s">
        <v>173</v>
      </c>
      <c r="C830" t="str">
        <f>VLOOKUP(B830,Zones!$A$1:$B$160,2,FALSE)</f>
        <v>Zone 3</v>
      </c>
    </row>
    <row r="831" spans="1:3" x14ac:dyDescent="0.45">
      <c r="A831" s="22">
        <v>30525</v>
      </c>
      <c r="B831" t="s">
        <v>174</v>
      </c>
      <c r="C831" t="str">
        <f>VLOOKUP(B831,Zones!$A$1:$B$160,2,FALSE)</f>
        <v>Zone 3</v>
      </c>
    </row>
    <row r="832" spans="1:3" x14ac:dyDescent="0.45">
      <c r="A832" s="22">
        <v>30537</v>
      </c>
      <c r="B832" t="s">
        <v>174</v>
      </c>
      <c r="C832" t="str">
        <f>VLOOKUP(B832,Zones!$A$1:$B$160,2,FALSE)</f>
        <v>Zone 3</v>
      </c>
    </row>
    <row r="833" spans="1:3" x14ac:dyDescent="0.45">
      <c r="A833" s="22">
        <v>30552</v>
      </c>
      <c r="B833" t="s">
        <v>174</v>
      </c>
      <c r="C833" t="str">
        <f>VLOOKUP(B833,Zones!$A$1:$B$160,2,FALSE)</f>
        <v>Zone 3</v>
      </c>
    </row>
    <row r="834" spans="1:3" x14ac:dyDescent="0.45">
      <c r="A834" s="22">
        <v>30562</v>
      </c>
      <c r="B834" t="s">
        <v>174</v>
      </c>
      <c r="C834" t="str">
        <f>VLOOKUP(B834,Zones!$A$1:$B$160,2,FALSE)</f>
        <v>Zone 3</v>
      </c>
    </row>
    <row r="835" spans="1:3" x14ac:dyDescent="0.45">
      <c r="A835" s="22">
        <v>30568</v>
      </c>
      <c r="B835" t="s">
        <v>174</v>
      </c>
      <c r="C835" t="str">
        <f>VLOOKUP(B835,Zones!$A$1:$B$160,2,FALSE)</f>
        <v>Zone 3</v>
      </c>
    </row>
    <row r="836" spans="1:3" x14ac:dyDescent="0.45">
      <c r="A836" s="22">
        <v>30573</v>
      </c>
      <c r="B836" t="s">
        <v>174</v>
      </c>
      <c r="C836" t="str">
        <f>VLOOKUP(B836,Zones!$A$1:$B$160,2,FALSE)</f>
        <v>Zone 3</v>
      </c>
    </row>
    <row r="837" spans="1:3" x14ac:dyDescent="0.45">
      <c r="A837" s="22">
        <v>30576</v>
      </c>
      <c r="B837" t="s">
        <v>174</v>
      </c>
      <c r="C837" t="str">
        <f>VLOOKUP(B837,Zones!$A$1:$B$160,2,FALSE)</f>
        <v>Zone 3</v>
      </c>
    </row>
    <row r="838" spans="1:3" x14ac:dyDescent="0.45">
      <c r="A838" s="22">
        <v>30581</v>
      </c>
      <c r="B838" t="s">
        <v>174</v>
      </c>
      <c r="C838" t="str">
        <f>VLOOKUP(B838,Zones!$A$1:$B$160,2,FALSE)</f>
        <v>Zone 3</v>
      </c>
    </row>
    <row r="839" spans="1:3" x14ac:dyDescent="0.45">
      <c r="A839" s="22">
        <v>39836</v>
      </c>
      <c r="B839" t="s">
        <v>175</v>
      </c>
      <c r="C839" t="str">
        <f>VLOOKUP(B839,Zones!$A$1:$B$160,2,FALSE)</f>
        <v>Zone 3</v>
      </c>
    </row>
    <row r="840" spans="1:3" x14ac:dyDescent="0.45">
      <c r="A840" s="22">
        <v>39840</v>
      </c>
      <c r="B840" t="s">
        <v>175</v>
      </c>
      <c r="C840" t="str">
        <f>VLOOKUP(B840,Zones!$A$1:$B$160,2,FALSE)</f>
        <v>Zone 3</v>
      </c>
    </row>
    <row r="841" spans="1:3" x14ac:dyDescent="0.45">
      <c r="A841" s="22">
        <v>39886</v>
      </c>
      <c r="B841" t="s">
        <v>175</v>
      </c>
      <c r="C841" t="str">
        <f>VLOOKUP(B841,Zones!$A$1:$B$160,2,FALSE)</f>
        <v>Zone 3</v>
      </c>
    </row>
    <row r="842" spans="1:3" x14ac:dyDescent="0.45">
      <c r="A842" s="22">
        <v>31806</v>
      </c>
      <c r="B842" t="s">
        <v>178</v>
      </c>
      <c r="C842" t="str">
        <f>VLOOKUP(B842,Zones!$A$1:$B$160,2,FALSE)</f>
        <v>Zone 3</v>
      </c>
    </row>
    <row r="843" spans="1:3" x14ac:dyDescent="0.45">
      <c r="A843" s="22">
        <v>30424</v>
      </c>
      <c r="B843" t="s">
        <v>179</v>
      </c>
      <c r="C843" t="str">
        <f>VLOOKUP(B843,Zones!$A$1:$B$160,2,FALSE)</f>
        <v>Zone 3</v>
      </c>
    </row>
    <row r="844" spans="1:3" x14ac:dyDescent="0.45">
      <c r="A844" s="22">
        <v>30446</v>
      </c>
      <c r="B844" t="s">
        <v>179</v>
      </c>
      <c r="C844" t="str">
        <f>VLOOKUP(B844,Zones!$A$1:$B$160,2,FALSE)</f>
        <v>Zone 3</v>
      </c>
    </row>
    <row r="845" spans="1:3" x14ac:dyDescent="0.45">
      <c r="A845" s="22">
        <v>30449</v>
      </c>
      <c r="B845" t="s">
        <v>179</v>
      </c>
      <c r="C845" t="str">
        <f>VLOOKUP(B845,Zones!$A$1:$B$160,2,FALSE)</f>
        <v>Zone 3</v>
      </c>
    </row>
    <row r="846" spans="1:3" x14ac:dyDescent="0.45">
      <c r="A846" s="22">
        <v>30455</v>
      </c>
      <c r="B846" t="s">
        <v>179</v>
      </c>
      <c r="C846" t="str">
        <f>VLOOKUP(B846,Zones!$A$1:$B$160,2,FALSE)</f>
        <v>Zone 3</v>
      </c>
    </row>
    <row r="847" spans="1:3" x14ac:dyDescent="0.45">
      <c r="A847" s="22">
        <v>30467</v>
      </c>
      <c r="B847" t="s">
        <v>179</v>
      </c>
      <c r="C847" t="str">
        <f>VLOOKUP(B847,Zones!$A$1:$B$160,2,FALSE)</f>
        <v>Zone 3</v>
      </c>
    </row>
    <row r="848" spans="1:3" x14ac:dyDescent="0.45">
      <c r="A848" s="22">
        <v>39845</v>
      </c>
      <c r="B848" t="s">
        <v>180</v>
      </c>
      <c r="C848" t="str">
        <f>VLOOKUP(B848,Zones!$A$1:$B$160,2,FALSE)</f>
        <v>Zone 3</v>
      </c>
    </row>
    <row r="849" spans="1:3" x14ac:dyDescent="0.45">
      <c r="A849" s="22">
        <v>39859</v>
      </c>
      <c r="B849" t="s">
        <v>180</v>
      </c>
      <c r="C849" t="str">
        <f>VLOOKUP(B849,Zones!$A$1:$B$160,2,FALSE)</f>
        <v>Zone 3</v>
      </c>
    </row>
    <row r="850" spans="1:3" x14ac:dyDescent="0.45">
      <c r="A850" s="22">
        <v>30538</v>
      </c>
      <c r="B850" t="s">
        <v>182</v>
      </c>
      <c r="C850" t="str">
        <f>VLOOKUP(B850,Zones!$A$1:$B$160,2,FALSE)</f>
        <v>Zone 3</v>
      </c>
    </row>
    <row r="851" spans="1:3" x14ac:dyDescent="0.45">
      <c r="A851" s="22">
        <v>30577</v>
      </c>
      <c r="B851" t="s">
        <v>182</v>
      </c>
      <c r="C851" t="str">
        <f>VLOOKUP(B851,Zones!$A$1:$B$160,2,FALSE)</f>
        <v>Zone 3</v>
      </c>
    </row>
    <row r="852" spans="1:3" x14ac:dyDescent="0.45">
      <c r="A852" s="22">
        <v>30598</v>
      </c>
      <c r="B852" t="s">
        <v>182</v>
      </c>
      <c r="C852" t="str">
        <f>VLOOKUP(B852,Zones!$A$1:$B$160,2,FALSE)</f>
        <v>Zone 3</v>
      </c>
    </row>
    <row r="853" spans="1:3" x14ac:dyDescent="0.45">
      <c r="A853" s="22">
        <v>31814</v>
      </c>
      <c r="B853" t="s">
        <v>183</v>
      </c>
      <c r="C853" t="str">
        <f>VLOOKUP(B853,Zones!$A$1:$B$160,2,FALSE)</f>
        <v>Zone 3</v>
      </c>
    </row>
    <row r="854" spans="1:3" x14ac:dyDescent="0.45">
      <c r="A854" s="22">
        <v>31815</v>
      </c>
      <c r="B854" t="s">
        <v>183</v>
      </c>
      <c r="C854" t="str">
        <f>VLOOKUP(B854,Zones!$A$1:$B$160,2,FALSE)</f>
        <v>Zone 3</v>
      </c>
    </row>
    <row r="855" spans="1:3" x14ac:dyDescent="0.45">
      <c r="A855" s="22">
        <v>31821</v>
      </c>
      <c r="B855" t="s">
        <v>183</v>
      </c>
      <c r="C855" t="str">
        <f>VLOOKUP(B855,Zones!$A$1:$B$160,2,FALSE)</f>
        <v>Zone 3</v>
      </c>
    </row>
    <row r="856" spans="1:3" x14ac:dyDescent="0.45">
      <c r="A856" s="22">
        <v>31825</v>
      </c>
      <c r="B856" t="s">
        <v>183</v>
      </c>
      <c r="C856" t="str">
        <f>VLOOKUP(B856,Zones!$A$1:$B$160,2,FALSE)</f>
        <v>Zone 3</v>
      </c>
    </row>
    <row r="857" spans="1:3" x14ac:dyDescent="0.45">
      <c r="A857" s="22">
        <v>31709</v>
      </c>
      <c r="B857" t="s">
        <v>184</v>
      </c>
      <c r="C857" t="str">
        <f>VLOOKUP(B857,Zones!$A$1:$B$160,2,FALSE)</f>
        <v>Zone 3</v>
      </c>
    </row>
    <row r="858" spans="1:3" x14ac:dyDescent="0.45">
      <c r="A858" s="22">
        <v>31711</v>
      </c>
      <c r="B858" t="s">
        <v>184</v>
      </c>
      <c r="C858" t="str">
        <f>VLOOKUP(B858,Zones!$A$1:$B$160,2,FALSE)</f>
        <v>Zone 3</v>
      </c>
    </row>
    <row r="859" spans="1:3" x14ac:dyDescent="0.45">
      <c r="A859" s="22">
        <v>31719</v>
      </c>
      <c r="B859" t="s">
        <v>184</v>
      </c>
      <c r="C859" t="str">
        <f>VLOOKUP(B859,Zones!$A$1:$B$160,2,FALSE)</f>
        <v>Zone 3</v>
      </c>
    </row>
    <row r="860" spans="1:3" x14ac:dyDescent="0.45">
      <c r="A860" s="22">
        <v>31735</v>
      </c>
      <c r="B860" t="s">
        <v>184</v>
      </c>
      <c r="C860" t="str">
        <f>VLOOKUP(B860,Zones!$A$1:$B$160,2,FALSE)</f>
        <v>Zone 3</v>
      </c>
    </row>
    <row r="861" spans="1:3" x14ac:dyDescent="0.45">
      <c r="A861" s="22">
        <v>31743</v>
      </c>
      <c r="B861" t="s">
        <v>184</v>
      </c>
      <c r="C861" t="str">
        <f>VLOOKUP(B861,Zones!$A$1:$B$160,2,FALSE)</f>
        <v>Zone 3</v>
      </c>
    </row>
    <row r="862" spans="1:3" x14ac:dyDescent="0.45">
      <c r="A862" s="22">
        <v>31764</v>
      </c>
      <c r="B862" t="s">
        <v>184</v>
      </c>
      <c r="C862" t="str">
        <f>VLOOKUP(B862,Zones!$A$1:$B$160,2,FALSE)</f>
        <v>Zone 3</v>
      </c>
    </row>
    <row r="863" spans="1:3" x14ac:dyDescent="0.45">
      <c r="A863" s="22">
        <v>31780</v>
      </c>
      <c r="B863" t="s">
        <v>184</v>
      </c>
      <c r="C863" t="str">
        <f>VLOOKUP(B863,Zones!$A$1:$B$160,2,FALSE)</f>
        <v>Zone 3</v>
      </c>
    </row>
    <row r="864" spans="1:3" x14ac:dyDescent="0.45">
      <c r="A864" s="22">
        <v>31810</v>
      </c>
      <c r="B864" t="s">
        <v>185</v>
      </c>
      <c r="C864" t="str">
        <f>VLOOKUP(B864,Zones!$A$1:$B$160,2,FALSE)</f>
        <v>Zone 3</v>
      </c>
    </row>
    <row r="865" spans="1:3" x14ac:dyDescent="0.45">
      <c r="A865" s="22">
        <v>31812</v>
      </c>
      <c r="B865" t="s">
        <v>185</v>
      </c>
      <c r="C865" t="str">
        <f>VLOOKUP(B865,Zones!$A$1:$B$160,2,FALSE)</f>
        <v>Zone 3</v>
      </c>
    </row>
    <row r="866" spans="1:3" x14ac:dyDescent="0.45">
      <c r="A866" s="22">
        <v>31827</v>
      </c>
      <c r="B866" t="s">
        <v>185</v>
      </c>
      <c r="C866" t="str">
        <f>VLOOKUP(B866,Zones!$A$1:$B$160,2,FALSE)</f>
        <v>Zone 3</v>
      </c>
    </row>
    <row r="867" spans="1:3" x14ac:dyDescent="0.45">
      <c r="A867" s="22">
        <v>31836</v>
      </c>
      <c r="B867" t="s">
        <v>185</v>
      </c>
      <c r="C867" t="str">
        <f>VLOOKUP(B867,Zones!$A$1:$B$160,2,FALSE)</f>
        <v>Zone 3</v>
      </c>
    </row>
    <row r="868" spans="1:3" x14ac:dyDescent="0.45">
      <c r="A868" s="22">
        <v>30631</v>
      </c>
      <c r="B868" t="s">
        <v>186</v>
      </c>
      <c r="C868" t="str">
        <f>VLOOKUP(B868,Zones!$A$1:$B$160,2,FALSE)</f>
        <v>Zone 3</v>
      </c>
    </row>
    <row r="869" spans="1:3" x14ac:dyDescent="0.45">
      <c r="A869" s="22">
        <v>30664</v>
      </c>
      <c r="B869" t="s">
        <v>186</v>
      </c>
      <c r="C869" t="str">
        <f>VLOOKUP(B869,Zones!$A$1:$B$160,2,FALSE)</f>
        <v>Zone 3</v>
      </c>
    </row>
    <row r="870" spans="1:3" x14ac:dyDescent="0.45">
      <c r="A870" s="22">
        <v>30420</v>
      </c>
      <c r="B870" t="s">
        <v>187</v>
      </c>
      <c r="C870" t="str">
        <f>VLOOKUP(B870,Zones!$A$1:$B$160,2,FALSE)</f>
        <v>Zone 3</v>
      </c>
    </row>
    <row r="871" spans="1:3" x14ac:dyDescent="0.45">
      <c r="A871" s="22">
        <v>30421</v>
      </c>
      <c r="B871" t="s">
        <v>187</v>
      </c>
      <c r="C871" t="str">
        <f>VLOOKUP(B871,Zones!$A$1:$B$160,2,FALSE)</f>
        <v>Zone 3</v>
      </c>
    </row>
    <row r="872" spans="1:3" x14ac:dyDescent="0.45">
      <c r="A872" s="22">
        <v>30427</v>
      </c>
      <c r="B872" t="s">
        <v>187</v>
      </c>
      <c r="C872" t="str">
        <f>VLOOKUP(B872,Zones!$A$1:$B$160,2,FALSE)</f>
        <v>Zone 3</v>
      </c>
    </row>
    <row r="873" spans="1:3" x14ac:dyDescent="0.45">
      <c r="A873" s="22">
        <v>30438</v>
      </c>
      <c r="B873" t="s">
        <v>187</v>
      </c>
      <c r="C873" t="str">
        <f>VLOOKUP(B873,Zones!$A$1:$B$160,2,FALSE)</f>
        <v>Zone 3</v>
      </c>
    </row>
    <row r="874" spans="1:3" x14ac:dyDescent="0.45">
      <c r="A874" s="22">
        <v>30453</v>
      </c>
      <c r="B874" t="s">
        <v>187</v>
      </c>
      <c r="C874" t="str">
        <f>VLOOKUP(B874,Zones!$A$1:$B$160,2,FALSE)</f>
        <v>Zone 3</v>
      </c>
    </row>
    <row r="875" spans="1:3" x14ac:dyDescent="0.45">
      <c r="A875" s="22">
        <v>30499</v>
      </c>
      <c r="B875" t="s">
        <v>187</v>
      </c>
      <c r="C875" t="str">
        <f>VLOOKUP(B875,Zones!$A$1:$B$160,2,FALSE)</f>
        <v>Zone 3</v>
      </c>
    </row>
    <row r="876" spans="1:3" x14ac:dyDescent="0.45">
      <c r="A876" s="22">
        <v>31006</v>
      </c>
      <c r="B876" t="s">
        <v>188</v>
      </c>
      <c r="C876" t="str">
        <f>VLOOKUP(B876,Zones!$A$1:$B$160,2,FALSE)</f>
        <v>Zone 3</v>
      </c>
    </row>
    <row r="877" spans="1:3" x14ac:dyDescent="0.45">
      <c r="A877" s="22">
        <v>31039</v>
      </c>
      <c r="B877" t="s">
        <v>188</v>
      </c>
      <c r="C877" t="str">
        <f>VLOOKUP(B877,Zones!$A$1:$B$160,2,FALSE)</f>
        <v>Zone 3</v>
      </c>
    </row>
    <row r="878" spans="1:3" x14ac:dyDescent="0.45">
      <c r="A878" s="22">
        <v>31076</v>
      </c>
      <c r="B878" t="s">
        <v>188</v>
      </c>
      <c r="C878" t="str">
        <f>VLOOKUP(B878,Zones!$A$1:$B$160,2,FALSE)</f>
        <v>Zone 3</v>
      </c>
    </row>
    <row r="879" spans="1:3" x14ac:dyDescent="0.45">
      <c r="A879" s="22">
        <v>31081</v>
      </c>
      <c r="B879" t="s">
        <v>188</v>
      </c>
      <c r="C879" t="str">
        <f>VLOOKUP(B879,Zones!$A$1:$B$160,2,FALSE)</f>
        <v>Zone 3</v>
      </c>
    </row>
    <row r="880" spans="1:3" x14ac:dyDescent="0.45">
      <c r="A880" s="22">
        <v>31037</v>
      </c>
      <c r="B880" t="s">
        <v>189</v>
      </c>
      <c r="C880" t="str">
        <f>VLOOKUP(B880,Zones!$A$1:$B$160,2,FALSE)</f>
        <v>Zone 3</v>
      </c>
    </row>
    <row r="881" spans="1:3" x14ac:dyDescent="0.45">
      <c r="A881" s="22">
        <v>31055</v>
      </c>
      <c r="B881" t="s">
        <v>189</v>
      </c>
      <c r="C881" t="str">
        <f>VLOOKUP(B881,Zones!$A$1:$B$160,2,FALSE)</f>
        <v>Zone 3</v>
      </c>
    </row>
    <row r="882" spans="1:3" x14ac:dyDescent="0.45">
      <c r="A882" s="22">
        <v>31060</v>
      </c>
      <c r="B882" t="s">
        <v>189</v>
      </c>
      <c r="C882" t="str">
        <f>VLOOKUP(B882,Zones!$A$1:$B$160,2,FALSE)</f>
        <v>Zone 3</v>
      </c>
    </row>
    <row r="883" spans="1:3" x14ac:dyDescent="0.45">
      <c r="A883" s="22">
        <v>31083</v>
      </c>
      <c r="B883" t="s">
        <v>189</v>
      </c>
      <c r="C883" t="str">
        <f>VLOOKUP(B883,Zones!$A$1:$B$160,2,FALSE)</f>
        <v>Zone 3</v>
      </c>
    </row>
    <row r="884" spans="1:3" x14ac:dyDescent="0.45">
      <c r="A884" s="22">
        <v>31544</v>
      </c>
      <c r="B884" t="s">
        <v>189</v>
      </c>
      <c r="C884" t="str">
        <f>VLOOKUP(B884,Zones!$A$1:$B$160,2,FALSE)</f>
        <v>Zone 3</v>
      </c>
    </row>
    <row r="885" spans="1:3" x14ac:dyDescent="0.45">
      <c r="A885" s="22">
        <v>31549</v>
      </c>
      <c r="B885" t="s">
        <v>189</v>
      </c>
      <c r="C885" t="str">
        <f>VLOOKUP(B885,Zones!$A$1:$B$160,2,FALSE)</f>
        <v>Zone 3</v>
      </c>
    </row>
    <row r="886" spans="1:3" x14ac:dyDescent="0.45">
      <c r="A886" s="22">
        <v>39826</v>
      </c>
      <c r="B886" t="s">
        <v>190</v>
      </c>
      <c r="C886" t="str">
        <f>VLOOKUP(B886,Zones!$A$1:$B$160,2,FALSE)</f>
        <v>Zone 3</v>
      </c>
    </row>
    <row r="887" spans="1:3" x14ac:dyDescent="0.45">
      <c r="A887" s="22">
        <v>39842</v>
      </c>
      <c r="B887" t="s">
        <v>190</v>
      </c>
      <c r="C887" t="str">
        <f>VLOOKUP(B887,Zones!$A$1:$B$160,2,FALSE)</f>
        <v>Zone 3</v>
      </c>
    </row>
    <row r="888" spans="1:3" x14ac:dyDescent="0.45">
      <c r="A888" s="22">
        <v>39877</v>
      </c>
      <c r="B888" t="s">
        <v>190</v>
      </c>
      <c r="C888" t="str">
        <f>VLOOKUP(B888,Zones!$A$1:$B$160,2,FALSE)</f>
        <v>Zone 3</v>
      </c>
    </row>
    <row r="889" spans="1:3" x14ac:dyDescent="0.45">
      <c r="A889" s="22">
        <v>39885</v>
      </c>
      <c r="B889" t="s">
        <v>190</v>
      </c>
      <c r="C889" t="str">
        <f>VLOOKUP(B889,Zones!$A$1:$B$160,2,FALSE)</f>
        <v>Zone 3</v>
      </c>
    </row>
    <row r="890" spans="1:3" x14ac:dyDescent="0.45">
      <c r="A890" s="22">
        <v>31626</v>
      </c>
      <c r="B890" t="s">
        <v>191</v>
      </c>
      <c r="C890" t="str">
        <f>VLOOKUP(B890,Zones!$A$1:$B$160,2,FALSE)</f>
        <v>Zone 3</v>
      </c>
    </row>
    <row r="891" spans="1:3" x14ac:dyDescent="0.45">
      <c r="A891" s="22">
        <v>31720</v>
      </c>
      <c r="B891" t="s">
        <v>191</v>
      </c>
      <c r="C891" t="str">
        <f>VLOOKUP(B891,Zones!$A$1:$B$160,2,FALSE)</f>
        <v>Zone 3</v>
      </c>
    </row>
    <row r="892" spans="1:3" x14ac:dyDescent="0.45">
      <c r="A892" s="22">
        <v>31738</v>
      </c>
      <c r="B892" t="s">
        <v>191</v>
      </c>
      <c r="C892" t="str">
        <f>VLOOKUP(B892,Zones!$A$1:$B$160,2,FALSE)</f>
        <v>Zone 3</v>
      </c>
    </row>
    <row r="893" spans="1:3" x14ac:dyDescent="0.45">
      <c r="A893" s="22">
        <v>31757</v>
      </c>
      <c r="B893" t="s">
        <v>191</v>
      </c>
      <c r="C893" t="str">
        <f>VLOOKUP(B893,Zones!$A$1:$B$160,2,FALSE)</f>
        <v>Zone 3</v>
      </c>
    </row>
    <row r="894" spans="1:3" x14ac:dyDescent="0.45">
      <c r="A894" s="22">
        <v>31758</v>
      </c>
      <c r="B894" t="s">
        <v>191</v>
      </c>
      <c r="C894" t="str">
        <f>VLOOKUP(B894,Zones!$A$1:$B$160,2,FALSE)</f>
        <v>Zone 3</v>
      </c>
    </row>
    <row r="895" spans="1:3" x14ac:dyDescent="0.45">
      <c r="A895" s="22">
        <v>31765</v>
      </c>
      <c r="B895" t="s">
        <v>191</v>
      </c>
      <c r="C895" t="str">
        <f>VLOOKUP(B895,Zones!$A$1:$B$160,2,FALSE)</f>
        <v>Zone 3</v>
      </c>
    </row>
    <row r="896" spans="1:3" x14ac:dyDescent="0.45">
      <c r="A896" s="22">
        <v>31773</v>
      </c>
      <c r="B896" t="s">
        <v>191</v>
      </c>
      <c r="C896" t="str">
        <f>VLOOKUP(B896,Zones!$A$1:$B$160,2,FALSE)</f>
        <v>Zone 3</v>
      </c>
    </row>
    <row r="897" spans="1:3" x14ac:dyDescent="0.45">
      <c r="A897" s="22">
        <v>31778</v>
      </c>
      <c r="B897" t="s">
        <v>191</v>
      </c>
      <c r="C897" t="str">
        <f>VLOOKUP(B897,Zones!$A$1:$B$160,2,FALSE)</f>
        <v>Zone 3</v>
      </c>
    </row>
    <row r="898" spans="1:3" x14ac:dyDescent="0.45">
      <c r="A898" s="22">
        <v>31792</v>
      </c>
      <c r="B898" t="s">
        <v>191</v>
      </c>
      <c r="C898" t="str">
        <f>VLOOKUP(B898,Zones!$A$1:$B$160,2,FALSE)</f>
        <v>Zone 3</v>
      </c>
    </row>
    <row r="899" spans="1:3" x14ac:dyDescent="0.45">
      <c r="A899" s="22">
        <v>31799</v>
      </c>
      <c r="B899" t="s">
        <v>191</v>
      </c>
      <c r="C899" t="str">
        <f>VLOOKUP(B899,Zones!$A$1:$B$160,2,FALSE)</f>
        <v>Zone 3</v>
      </c>
    </row>
    <row r="900" spans="1:3" x14ac:dyDescent="0.45">
      <c r="A900" s="22">
        <v>30436</v>
      </c>
      <c r="B900" t="s">
        <v>193</v>
      </c>
      <c r="C900" t="str">
        <f>VLOOKUP(B900,Zones!$A$1:$B$160,2,FALSE)</f>
        <v>Zone 3</v>
      </c>
    </row>
    <row r="901" spans="1:3" x14ac:dyDescent="0.45">
      <c r="A901" s="22">
        <v>30474</v>
      </c>
      <c r="B901" t="s">
        <v>193</v>
      </c>
      <c r="C901" t="str">
        <f>VLOOKUP(B901,Zones!$A$1:$B$160,2,FALSE)</f>
        <v>Zone 3</v>
      </c>
    </row>
    <row r="902" spans="1:3" x14ac:dyDescent="0.45">
      <c r="A902" s="22">
        <v>30475</v>
      </c>
      <c r="B902" t="s">
        <v>193</v>
      </c>
      <c r="C902" t="str">
        <f>VLOOKUP(B902,Zones!$A$1:$B$160,2,FALSE)</f>
        <v>Zone 3</v>
      </c>
    </row>
    <row r="903" spans="1:3" x14ac:dyDescent="0.45">
      <c r="A903" s="22">
        <v>30546</v>
      </c>
      <c r="B903" t="s">
        <v>194</v>
      </c>
      <c r="C903" t="str">
        <f>VLOOKUP(B903,Zones!$A$1:$B$160,2,FALSE)</f>
        <v>Zone 3</v>
      </c>
    </row>
    <row r="904" spans="1:3" x14ac:dyDescent="0.45">
      <c r="A904" s="22">
        <v>30582</v>
      </c>
      <c r="B904" t="s">
        <v>194</v>
      </c>
      <c r="C904" t="str">
        <f>VLOOKUP(B904,Zones!$A$1:$B$160,2,FALSE)</f>
        <v>Zone 3</v>
      </c>
    </row>
    <row r="905" spans="1:3" x14ac:dyDescent="0.45">
      <c r="A905" s="22">
        <v>30457</v>
      </c>
      <c r="B905" t="s">
        <v>195</v>
      </c>
      <c r="C905" t="str">
        <f>VLOOKUP(B905,Zones!$A$1:$B$160,2,FALSE)</f>
        <v>Zone 3</v>
      </c>
    </row>
    <row r="906" spans="1:3" x14ac:dyDescent="0.45">
      <c r="A906" s="22">
        <v>31714</v>
      </c>
      <c r="B906" t="s">
        <v>197</v>
      </c>
      <c r="C906" t="str">
        <f>VLOOKUP(B906,Zones!$A$1:$B$160,2,FALSE)</f>
        <v>Zone 3</v>
      </c>
    </row>
    <row r="907" spans="1:3" x14ac:dyDescent="0.45">
      <c r="A907" s="22">
        <v>31783</v>
      </c>
      <c r="B907" t="s">
        <v>197</v>
      </c>
      <c r="C907" t="str">
        <f>VLOOKUP(B907,Zones!$A$1:$B$160,2,FALSE)</f>
        <v>Zone 3</v>
      </c>
    </row>
    <row r="908" spans="1:3" x14ac:dyDescent="0.45">
      <c r="A908" s="22">
        <v>31790</v>
      </c>
      <c r="B908" t="s">
        <v>197</v>
      </c>
      <c r="C908" t="str">
        <f>VLOOKUP(B908,Zones!$A$1:$B$160,2,FALSE)</f>
        <v>Zone 3</v>
      </c>
    </row>
    <row r="909" spans="1:3" x14ac:dyDescent="0.45">
      <c r="A909" s="22">
        <v>31017</v>
      </c>
      <c r="B909" t="s">
        <v>198</v>
      </c>
      <c r="C909" t="str">
        <f>VLOOKUP(B909,Zones!$A$1:$B$160,2,FALSE)</f>
        <v>Zone 3</v>
      </c>
    </row>
    <row r="910" spans="1:3" x14ac:dyDescent="0.45">
      <c r="A910" s="22">
        <v>31020</v>
      </c>
      <c r="B910" t="s">
        <v>198</v>
      </c>
      <c r="C910" t="str">
        <f>VLOOKUP(B910,Zones!$A$1:$B$160,2,FALSE)</f>
        <v>Zone 3</v>
      </c>
    </row>
    <row r="911" spans="1:3" x14ac:dyDescent="0.45">
      <c r="A911" s="22">
        <v>31044</v>
      </c>
      <c r="B911" t="s">
        <v>198</v>
      </c>
      <c r="C911" t="str">
        <f>VLOOKUP(B911,Zones!$A$1:$B$160,2,FALSE)</f>
        <v>Zone 3</v>
      </c>
    </row>
    <row r="912" spans="1:3" x14ac:dyDescent="0.45">
      <c r="A912" s="22">
        <v>30512</v>
      </c>
      <c r="B912" t="s">
        <v>199</v>
      </c>
      <c r="C912" t="str">
        <f>VLOOKUP(B912,Zones!$A$1:$B$160,2,FALSE)</f>
        <v>Zone 3</v>
      </c>
    </row>
    <row r="913" spans="1:3" x14ac:dyDescent="0.45">
      <c r="A913" s="22">
        <v>30514</v>
      </c>
      <c r="B913" t="s">
        <v>199</v>
      </c>
      <c r="C913" t="str">
        <f>VLOOKUP(B913,Zones!$A$1:$B$160,2,FALSE)</f>
        <v>Zone 3</v>
      </c>
    </row>
    <row r="914" spans="1:3" x14ac:dyDescent="0.45">
      <c r="A914" s="22">
        <v>30572</v>
      </c>
      <c r="B914" t="s">
        <v>199</v>
      </c>
      <c r="C914" t="str">
        <f>VLOOKUP(B914,Zones!$A$1:$B$160,2,FALSE)</f>
        <v>Zone 3</v>
      </c>
    </row>
    <row r="915" spans="1:3" x14ac:dyDescent="0.45">
      <c r="A915" s="22">
        <v>30285</v>
      </c>
      <c r="B915" t="s">
        <v>200</v>
      </c>
      <c r="C915" t="str">
        <f>VLOOKUP(B915,Zones!$A$1:$B$160,2,FALSE)</f>
        <v>Zone 3</v>
      </c>
    </row>
    <row r="916" spans="1:3" x14ac:dyDescent="0.45">
      <c r="A916" s="22">
        <v>30286</v>
      </c>
      <c r="B916" t="s">
        <v>200</v>
      </c>
      <c r="C916" t="str">
        <f>VLOOKUP(B916,Zones!$A$1:$B$160,2,FALSE)</f>
        <v>Zone 3</v>
      </c>
    </row>
    <row r="917" spans="1:3" x14ac:dyDescent="0.45">
      <c r="A917" s="22">
        <v>31097</v>
      </c>
      <c r="B917" t="s">
        <v>200</v>
      </c>
      <c r="C917" t="str">
        <f>VLOOKUP(B917,Zones!$A$1:$B$160,2,FALSE)</f>
        <v>Zone 3</v>
      </c>
    </row>
    <row r="918" spans="1:3" x14ac:dyDescent="0.45">
      <c r="A918" s="22">
        <v>30707</v>
      </c>
      <c r="B918" t="s">
        <v>201</v>
      </c>
      <c r="C918" t="str">
        <f>VLOOKUP(B918,Zones!$A$1:$B$160,2,FALSE)</f>
        <v>Zone 3</v>
      </c>
    </row>
    <row r="919" spans="1:3" x14ac:dyDescent="0.45">
      <c r="A919" s="22">
        <v>30725</v>
      </c>
      <c r="B919" t="s">
        <v>201</v>
      </c>
      <c r="C919" t="str">
        <f>VLOOKUP(B919,Zones!$A$1:$B$160,2,FALSE)</f>
        <v>Zone 3</v>
      </c>
    </row>
    <row r="920" spans="1:3" x14ac:dyDescent="0.45">
      <c r="A920" s="22">
        <v>30728</v>
      </c>
      <c r="B920" t="s">
        <v>201</v>
      </c>
      <c r="C920" t="str">
        <f>VLOOKUP(B920,Zones!$A$1:$B$160,2,FALSE)</f>
        <v>Zone 3</v>
      </c>
    </row>
    <row r="921" spans="1:3" x14ac:dyDescent="0.45">
      <c r="A921" s="22">
        <v>30739</v>
      </c>
      <c r="B921" t="s">
        <v>201</v>
      </c>
      <c r="C921" t="str">
        <f>VLOOKUP(B921,Zones!$A$1:$B$160,2,FALSE)</f>
        <v>Zone 3</v>
      </c>
    </row>
    <row r="922" spans="1:3" x14ac:dyDescent="0.45">
      <c r="A922" s="22">
        <v>30741</v>
      </c>
      <c r="B922" t="s">
        <v>201</v>
      </c>
      <c r="C922" t="str">
        <f>VLOOKUP(B922,Zones!$A$1:$B$160,2,FALSE)</f>
        <v>Zone 3</v>
      </c>
    </row>
    <row r="923" spans="1:3" x14ac:dyDescent="0.45">
      <c r="A923" s="22">
        <v>30750</v>
      </c>
      <c r="B923" t="s">
        <v>201</v>
      </c>
      <c r="C923" t="str">
        <f>VLOOKUP(B923,Zones!$A$1:$B$160,2,FALSE)</f>
        <v>Zone 3</v>
      </c>
    </row>
    <row r="924" spans="1:3" x14ac:dyDescent="0.45">
      <c r="A924" s="22">
        <v>31501</v>
      </c>
      <c r="B924" t="s">
        <v>203</v>
      </c>
      <c r="C924" t="str">
        <f>VLOOKUP(B924,Zones!$A$1:$B$160,2,FALSE)</f>
        <v>Zone 3</v>
      </c>
    </row>
    <row r="925" spans="1:3" x14ac:dyDescent="0.45">
      <c r="A925" s="22">
        <v>31502</v>
      </c>
      <c r="B925" t="s">
        <v>203</v>
      </c>
      <c r="C925" t="str">
        <f>VLOOKUP(B925,Zones!$A$1:$B$160,2,FALSE)</f>
        <v>Zone 3</v>
      </c>
    </row>
    <row r="926" spans="1:3" x14ac:dyDescent="0.45">
      <c r="A926" s="22">
        <v>31503</v>
      </c>
      <c r="B926" t="s">
        <v>203</v>
      </c>
      <c r="C926" t="str">
        <f>VLOOKUP(B926,Zones!$A$1:$B$160,2,FALSE)</f>
        <v>Zone 3</v>
      </c>
    </row>
    <row r="927" spans="1:3" x14ac:dyDescent="0.45">
      <c r="A927" s="22">
        <v>31550</v>
      </c>
      <c r="B927" t="s">
        <v>203</v>
      </c>
      <c r="C927" t="str">
        <f>VLOOKUP(B927,Zones!$A$1:$B$160,2,FALSE)</f>
        <v>Zone 3</v>
      </c>
    </row>
    <row r="928" spans="1:3" x14ac:dyDescent="0.45">
      <c r="A928" s="22">
        <v>31552</v>
      </c>
      <c r="B928" t="s">
        <v>203</v>
      </c>
      <c r="C928" t="str">
        <f>VLOOKUP(B928,Zones!$A$1:$B$160,2,FALSE)</f>
        <v>Zone 3</v>
      </c>
    </row>
    <row r="929" spans="1:3" x14ac:dyDescent="0.45">
      <c r="A929" s="22">
        <v>31564</v>
      </c>
      <c r="B929" t="s">
        <v>203</v>
      </c>
      <c r="C929" t="str">
        <f>VLOOKUP(B929,Zones!$A$1:$B$160,2,FALSE)</f>
        <v>Zone 3</v>
      </c>
    </row>
    <row r="930" spans="1:3" x14ac:dyDescent="0.45">
      <c r="A930" s="22">
        <v>30807</v>
      </c>
      <c r="B930" t="s">
        <v>204</v>
      </c>
      <c r="C930" t="str">
        <f>VLOOKUP(B930,Zones!$A$1:$B$160,2,FALSE)</f>
        <v>Zone 3</v>
      </c>
    </row>
    <row r="931" spans="1:3" x14ac:dyDescent="0.45">
      <c r="A931" s="22">
        <v>30819</v>
      </c>
      <c r="B931" t="s">
        <v>204</v>
      </c>
      <c r="C931" t="str">
        <f>VLOOKUP(B931,Zones!$A$1:$B$160,2,FALSE)</f>
        <v>Zone 3</v>
      </c>
    </row>
    <row r="932" spans="1:3" x14ac:dyDescent="0.45">
      <c r="A932" s="22">
        <v>30821</v>
      </c>
      <c r="B932" t="s">
        <v>204</v>
      </c>
      <c r="C932" t="str">
        <f>VLOOKUP(B932,Zones!$A$1:$B$160,2,FALSE)</f>
        <v>Zone 3</v>
      </c>
    </row>
    <row r="933" spans="1:3" x14ac:dyDescent="0.45">
      <c r="A933" s="22">
        <v>30828</v>
      </c>
      <c r="B933" t="s">
        <v>204</v>
      </c>
      <c r="C933" t="str">
        <f>VLOOKUP(B933,Zones!$A$1:$B$160,2,FALSE)</f>
        <v>Zone 3</v>
      </c>
    </row>
    <row r="934" spans="1:3" x14ac:dyDescent="0.45">
      <c r="A934" s="22">
        <v>31045</v>
      </c>
      <c r="B934" t="s">
        <v>204</v>
      </c>
      <c r="C934" t="str">
        <f>VLOOKUP(B934,Zones!$A$1:$B$160,2,FALSE)</f>
        <v>Zone 3</v>
      </c>
    </row>
    <row r="935" spans="1:3" x14ac:dyDescent="0.45">
      <c r="A935" s="22">
        <v>31018</v>
      </c>
      <c r="B935" t="s">
        <v>205</v>
      </c>
      <c r="C935" t="str">
        <f>VLOOKUP(B935,Zones!$A$1:$B$160,2,FALSE)</f>
        <v>Zone 3</v>
      </c>
    </row>
    <row r="936" spans="1:3" x14ac:dyDescent="0.45">
      <c r="A936" s="22">
        <v>31035</v>
      </c>
      <c r="B936" t="s">
        <v>205</v>
      </c>
      <c r="C936" t="str">
        <f>VLOOKUP(B936,Zones!$A$1:$B$160,2,FALSE)</f>
        <v>Zone 3</v>
      </c>
    </row>
    <row r="937" spans="1:3" x14ac:dyDescent="0.45">
      <c r="A937" s="22">
        <v>31067</v>
      </c>
      <c r="B937" t="s">
        <v>205</v>
      </c>
      <c r="C937" t="str">
        <f>VLOOKUP(B937,Zones!$A$1:$B$160,2,FALSE)</f>
        <v>Zone 3</v>
      </c>
    </row>
    <row r="938" spans="1:3" x14ac:dyDescent="0.45">
      <c r="A938" s="22">
        <v>31082</v>
      </c>
      <c r="B938" t="s">
        <v>205</v>
      </c>
      <c r="C938" t="str">
        <f>VLOOKUP(B938,Zones!$A$1:$B$160,2,FALSE)</f>
        <v>Zone 3</v>
      </c>
    </row>
    <row r="939" spans="1:3" x14ac:dyDescent="0.45">
      <c r="A939" s="22">
        <v>31089</v>
      </c>
      <c r="B939" t="s">
        <v>205</v>
      </c>
      <c r="C939" t="str">
        <f>VLOOKUP(B939,Zones!$A$1:$B$160,2,FALSE)</f>
        <v>Zone 3</v>
      </c>
    </row>
    <row r="940" spans="1:3" x14ac:dyDescent="0.45">
      <c r="A940" s="22">
        <v>31094</v>
      </c>
      <c r="B940" t="s">
        <v>205</v>
      </c>
      <c r="C940" t="str">
        <f>VLOOKUP(B940,Zones!$A$1:$B$160,2,FALSE)</f>
        <v>Zone 3</v>
      </c>
    </row>
    <row r="941" spans="1:3" x14ac:dyDescent="0.45">
      <c r="A941" s="22">
        <v>31545</v>
      </c>
      <c r="B941" t="s">
        <v>206</v>
      </c>
      <c r="C941" t="str">
        <f>VLOOKUP(B941,Zones!$A$1:$B$160,2,FALSE)</f>
        <v>Zone 3</v>
      </c>
    </row>
    <row r="942" spans="1:3" x14ac:dyDescent="0.45">
      <c r="A942" s="22">
        <v>31546</v>
      </c>
      <c r="B942" t="s">
        <v>206</v>
      </c>
      <c r="C942" t="str">
        <f>VLOOKUP(B942,Zones!$A$1:$B$160,2,FALSE)</f>
        <v>Zone 3</v>
      </c>
    </row>
    <row r="943" spans="1:3" x14ac:dyDescent="0.45">
      <c r="A943" s="22">
        <v>31555</v>
      </c>
      <c r="B943" t="s">
        <v>206</v>
      </c>
      <c r="C943" t="str">
        <f>VLOOKUP(B943,Zones!$A$1:$B$160,2,FALSE)</f>
        <v>Zone 3</v>
      </c>
    </row>
    <row r="944" spans="1:3" x14ac:dyDescent="0.45">
      <c r="A944" s="22">
        <v>31560</v>
      </c>
      <c r="B944" t="s">
        <v>206</v>
      </c>
      <c r="C944" t="str">
        <f>VLOOKUP(B944,Zones!$A$1:$B$160,2,FALSE)</f>
        <v>Zone 3</v>
      </c>
    </row>
    <row r="945" spans="1:3" x14ac:dyDescent="0.45">
      <c r="A945" s="22">
        <v>31598</v>
      </c>
      <c r="B945" t="s">
        <v>206</v>
      </c>
      <c r="C945" t="str">
        <f>VLOOKUP(B945,Zones!$A$1:$B$160,2,FALSE)</f>
        <v>Zone 3</v>
      </c>
    </row>
    <row r="946" spans="1:3" x14ac:dyDescent="0.45">
      <c r="A946" s="22">
        <v>31599</v>
      </c>
      <c r="B946" t="s">
        <v>206</v>
      </c>
      <c r="C946" t="str">
        <f>VLOOKUP(B946,Zones!$A$1:$B$160,2,FALSE)</f>
        <v>Zone 3</v>
      </c>
    </row>
    <row r="947" spans="1:3" x14ac:dyDescent="0.45">
      <c r="A947" s="22">
        <v>31824</v>
      </c>
      <c r="B947" t="s">
        <v>207</v>
      </c>
      <c r="C947" t="str">
        <f>VLOOKUP(B947,Zones!$A$1:$B$160,2,FALSE)</f>
        <v>Zone 3</v>
      </c>
    </row>
    <row r="948" spans="1:3" x14ac:dyDescent="0.45">
      <c r="A948" s="22">
        <v>31832</v>
      </c>
      <c r="B948" t="s">
        <v>207</v>
      </c>
      <c r="C948" t="str">
        <f>VLOOKUP(B948,Zones!$A$1:$B$160,2,FALSE)</f>
        <v>Zone 3</v>
      </c>
    </row>
    <row r="949" spans="1:3" x14ac:dyDescent="0.45">
      <c r="A949" s="22">
        <v>30411</v>
      </c>
      <c r="B949" t="s">
        <v>208</v>
      </c>
      <c r="C949" t="str">
        <f>VLOOKUP(B949,Zones!$A$1:$B$160,2,FALSE)</f>
        <v>Zone 3</v>
      </c>
    </row>
    <row r="950" spans="1:3" x14ac:dyDescent="0.45">
      <c r="A950" s="22">
        <v>30428</v>
      </c>
      <c r="B950" t="s">
        <v>208</v>
      </c>
      <c r="C950" t="str">
        <f>VLOOKUP(B950,Zones!$A$1:$B$160,2,FALSE)</f>
        <v>Zone 3</v>
      </c>
    </row>
    <row r="951" spans="1:3" x14ac:dyDescent="0.45">
      <c r="A951" s="22">
        <v>30528</v>
      </c>
      <c r="B951" t="s">
        <v>209</v>
      </c>
      <c r="C951" t="str">
        <f>VLOOKUP(B951,Zones!$A$1:$B$160,2,FALSE)</f>
        <v>Zone 3</v>
      </c>
    </row>
    <row r="952" spans="1:3" x14ac:dyDescent="0.45">
      <c r="A952" s="22">
        <v>30545</v>
      </c>
      <c r="B952" t="s">
        <v>209</v>
      </c>
      <c r="C952" t="str">
        <f>VLOOKUP(B952,Zones!$A$1:$B$160,2,FALSE)</f>
        <v>Zone 3</v>
      </c>
    </row>
    <row r="953" spans="1:3" x14ac:dyDescent="0.45">
      <c r="A953" s="22">
        <v>30571</v>
      </c>
      <c r="B953" t="s">
        <v>209</v>
      </c>
      <c r="C953" t="str">
        <f>VLOOKUP(B953,Zones!$A$1:$B$160,2,FALSE)</f>
        <v>Zone 3</v>
      </c>
    </row>
    <row r="954" spans="1:3" x14ac:dyDescent="0.45">
      <c r="A954" s="22">
        <v>31001</v>
      </c>
      <c r="B954" t="s">
        <v>211</v>
      </c>
      <c r="C954" t="str">
        <f>VLOOKUP(B954,Zones!$A$1:$B$160,2,FALSE)</f>
        <v>Zone 3</v>
      </c>
    </row>
    <row r="955" spans="1:3" x14ac:dyDescent="0.45">
      <c r="A955" s="22">
        <v>31071</v>
      </c>
      <c r="B955" t="s">
        <v>211</v>
      </c>
      <c r="C955" t="str">
        <f>VLOOKUP(B955,Zones!$A$1:$B$160,2,FALSE)</f>
        <v>Zone 3</v>
      </c>
    </row>
    <row r="956" spans="1:3" x14ac:dyDescent="0.45">
      <c r="A956" s="22">
        <v>31072</v>
      </c>
      <c r="B956" t="s">
        <v>211</v>
      </c>
      <c r="C956" t="str">
        <f>VLOOKUP(B956,Zones!$A$1:$B$160,2,FALSE)</f>
        <v>Zone 3</v>
      </c>
    </row>
    <row r="957" spans="1:3" x14ac:dyDescent="0.45">
      <c r="A957" s="22">
        <v>31079</v>
      </c>
      <c r="B957" t="s">
        <v>211</v>
      </c>
      <c r="C957" t="str">
        <f>VLOOKUP(B957,Zones!$A$1:$B$160,2,FALSE)</f>
        <v>Zone 3</v>
      </c>
    </row>
    <row r="958" spans="1:3" x14ac:dyDescent="0.45">
      <c r="A958" s="22">
        <v>31084</v>
      </c>
      <c r="B958" t="s">
        <v>211</v>
      </c>
      <c r="C958" t="str">
        <f>VLOOKUP(B958,Zones!$A$1:$B$160,2,FALSE)</f>
        <v>Zone 3</v>
      </c>
    </row>
    <row r="959" spans="1:3" x14ac:dyDescent="0.45">
      <c r="A959" s="22">
        <v>30660</v>
      </c>
      <c r="B959" t="s">
        <v>212</v>
      </c>
      <c r="C959" t="str">
        <f>VLOOKUP(B959,Zones!$A$1:$B$160,2,FALSE)</f>
        <v>Zone 3</v>
      </c>
    </row>
    <row r="960" spans="1:3" x14ac:dyDescent="0.45">
      <c r="A960" s="22">
        <v>30668</v>
      </c>
      <c r="B960" t="s">
        <v>212</v>
      </c>
      <c r="C960" t="str">
        <f>VLOOKUP(B960,Zones!$A$1:$B$160,2,FALSE)</f>
        <v>Zone 3</v>
      </c>
    </row>
    <row r="961" spans="1:3" x14ac:dyDescent="0.45">
      <c r="A961" s="22">
        <v>30673</v>
      </c>
      <c r="B961" t="s">
        <v>212</v>
      </c>
      <c r="C961" t="str">
        <f>VLOOKUP(B961,Zones!$A$1:$B$160,2,FALSE)</f>
        <v>Zone 3</v>
      </c>
    </row>
    <row r="962" spans="1:3" x14ac:dyDescent="0.45">
      <c r="A962" s="22">
        <v>31003</v>
      </c>
      <c r="B962" t="s">
        <v>213</v>
      </c>
      <c r="C962" t="str">
        <f>VLOOKUP(B962,Zones!$A$1:$B$160,2,FALSE)</f>
        <v>Zone 3</v>
      </c>
    </row>
    <row r="963" spans="1:3" x14ac:dyDescent="0.45">
      <c r="A963" s="22">
        <v>31031</v>
      </c>
      <c r="B963" t="s">
        <v>213</v>
      </c>
      <c r="C963" t="str">
        <f>VLOOKUP(B963,Zones!$A$1:$B$160,2,FALSE)</f>
        <v>Zone 3</v>
      </c>
    </row>
    <row r="964" spans="1:3" x14ac:dyDescent="0.45">
      <c r="A964" s="22">
        <v>31042</v>
      </c>
      <c r="B964" t="s">
        <v>213</v>
      </c>
      <c r="C964" t="str">
        <f>VLOOKUP(B964,Zones!$A$1:$B$160,2,FALSE)</f>
        <v>Zone 3</v>
      </c>
    </row>
    <row r="965" spans="1:3" x14ac:dyDescent="0.45">
      <c r="A965" s="22">
        <v>31054</v>
      </c>
      <c r="B965" t="s">
        <v>213</v>
      </c>
      <c r="C965" t="str">
        <f>VLOOKUP(B965,Zones!$A$1:$B$160,2,FALSE)</f>
        <v>Zone 3</v>
      </c>
    </row>
    <row r="966" spans="1:3" x14ac:dyDescent="0.45">
      <c r="A966" s="22">
        <v>31090</v>
      </c>
      <c r="B966" t="s">
        <v>213</v>
      </c>
      <c r="C966" t="str">
        <f>VLOOKUP(B966,Zones!$A$1:$B$160,2,FALSE)</f>
        <v>Zone 3</v>
      </c>
    </row>
    <row r="967" spans="1:3" x14ac:dyDescent="0.45">
      <c r="A967" s="22">
        <v>31772</v>
      </c>
      <c r="B967" t="s">
        <v>214</v>
      </c>
      <c r="C967" t="str">
        <f>VLOOKUP(B967,Zones!$A$1:$B$160,2,FALSE)</f>
        <v>Zone 3</v>
      </c>
    </row>
    <row r="968" spans="1:3" x14ac:dyDescent="0.45">
      <c r="A968" s="22">
        <v>31781</v>
      </c>
      <c r="B968" t="s">
        <v>214</v>
      </c>
      <c r="C968" t="str">
        <f>VLOOKUP(B968,Zones!$A$1:$B$160,2,FALSE)</f>
        <v>Zone 3</v>
      </c>
    </row>
    <row r="969" spans="1:3" x14ac:dyDescent="0.45">
      <c r="A969" s="22">
        <v>31789</v>
      </c>
      <c r="B969" t="s">
        <v>214</v>
      </c>
      <c r="C969" t="str">
        <f>VLOOKUP(B969,Zones!$A$1:$B$160,2,FALSE)</f>
        <v>Zone 3</v>
      </c>
    </row>
    <row r="970" spans="1:3" x14ac:dyDescent="0.45">
      <c r="A970" s="22">
        <v>31791</v>
      </c>
      <c r="B970" t="s">
        <v>214</v>
      </c>
      <c r="C970" t="str">
        <f>VLOOKUP(B970,Zones!$A$1:$B$160,2,FALSE)</f>
        <v>Zone 3</v>
      </c>
    </row>
    <row r="971" spans="1:3" x14ac:dyDescent="0.45">
      <c r="A971" s="22">
        <v>31796</v>
      </c>
      <c r="B971" t="s">
        <v>214</v>
      </c>
      <c r="C971" t="str">
        <f>VLOOKUP(B971,Zones!$A$1:$B$160,2,FALSE)</f>
        <v>Zone 3</v>
      </c>
    </row>
    <row r="972" spans="1:3" x14ac:dyDescent="0.45">
      <c r="A972" s="22">
        <v>30138</v>
      </c>
      <c r="B972" t="s">
        <v>229</v>
      </c>
      <c r="C972" t="e">
        <f>VLOOKUP(B972,Zones!$A$1:$B$160,2,FALSE)</f>
        <v>#N/A</v>
      </c>
    </row>
  </sheetData>
  <sortState xmlns:xlrd2="http://schemas.microsoft.com/office/spreadsheetml/2017/richdata2" ref="A2:C972">
    <sortCondition ref="C2:C97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F51CC-B7F3-459B-ABC2-52F98EA7DBC4}">
  <sheetPr codeName="Sheet5"/>
  <dimension ref="A1:S51"/>
  <sheetViews>
    <sheetView topLeftCell="B1" workbookViewId="0">
      <selection activeCell="B6" sqref="B6:C6"/>
    </sheetView>
  </sheetViews>
  <sheetFormatPr defaultRowHeight="14.25" x14ac:dyDescent="0.45"/>
  <cols>
    <col min="1" max="1" width="12.59765625" style="20" customWidth="1"/>
    <col min="2" max="2" width="35.59765625" customWidth="1"/>
    <col min="3" max="3" width="16.3984375" customWidth="1"/>
    <col min="13" max="13" width="18.73046875" customWidth="1"/>
    <col min="14" max="19" width="13.265625" customWidth="1"/>
  </cols>
  <sheetData>
    <row r="1" spans="1:19" x14ac:dyDescent="0.45">
      <c r="A1" s="121" t="s">
        <v>231</v>
      </c>
      <c r="B1" s="1"/>
      <c r="C1" s="115" t="s">
        <v>75</v>
      </c>
      <c r="D1" s="116"/>
      <c r="E1" s="117"/>
      <c r="F1" s="115" t="s">
        <v>59</v>
      </c>
      <c r="G1" s="116"/>
      <c r="H1" s="117"/>
      <c r="I1" s="125" t="s">
        <v>54</v>
      </c>
      <c r="J1" s="126"/>
      <c r="K1" s="126"/>
      <c r="L1" s="31"/>
    </row>
    <row r="2" spans="1:19" ht="14.65" thickBot="1" x14ac:dyDescent="0.5">
      <c r="A2" s="121"/>
      <c r="B2" s="2"/>
      <c r="C2" s="118"/>
      <c r="D2" s="119"/>
      <c r="E2" s="120"/>
      <c r="F2" s="118"/>
      <c r="G2" s="119"/>
      <c r="H2" s="120"/>
      <c r="I2" s="125"/>
      <c r="J2" s="126"/>
      <c r="K2" s="126"/>
      <c r="L2" s="31"/>
    </row>
    <row r="3" spans="1:19" ht="14.65" thickBot="1" x14ac:dyDescent="0.5">
      <c r="A3" s="121"/>
      <c r="B3" s="3" t="s">
        <v>232</v>
      </c>
      <c r="C3" s="4" t="s">
        <v>233</v>
      </c>
      <c r="D3" s="4" t="s">
        <v>234</v>
      </c>
      <c r="E3" s="4" t="s">
        <v>235</v>
      </c>
      <c r="F3" s="4" t="s">
        <v>233</v>
      </c>
      <c r="G3" s="4" t="s">
        <v>234</v>
      </c>
      <c r="H3" s="4" t="s">
        <v>235</v>
      </c>
      <c r="I3" s="4" t="s">
        <v>233</v>
      </c>
      <c r="J3" s="4" t="s">
        <v>234</v>
      </c>
      <c r="K3" s="71" t="s">
        <v>235</v>
      </c>
      <c r="L3" s="31"/>
      <c r="N3" s="127" t="s">
        <v>236</v>
      </c>
      <c r="O3" s="127"/>
      <c r="P3" s="127"/>
      <c r="Q3" s="127" t="s">
        <v>237</v>
      </c>
      <c r="R3" s="127"/>
      <c r="S3" s="127"/>
    </row>
    <row r="4" spans="1:19" ht="15" thickTop="1" thickBot="1" x14ac:dyDescent="0.5">
      <c r="A4" s="121"/>
      <c r="B4" s="5" t="s">
        <v>238</v>
      </c>
      <c r="C4" s="123"/>
      <c r="D4" s="124"/>
      <c r="E4" s="70"/>
      <c r="F4" s="123"/>
      <c r="G4" s="124"/>
      <c r="H4" s="70"/>
      <c r="I4" s="123"/>
      <c r="J4" s="124"/>
      <c r="K4" s="69"/>
      <c r="L4" s="32"/>
      <c r="M4" s="26"/>
      <c r="N4" s="28" t="s">
        <v>239</v>
      </c>
      <c r="O4" s="28" t="s">
        <v>240</v>
      </c>
      <c r="P4" s="28" t="s">
        <v>241</v>
      </c>
      <c r="Q4" s="28" t="s">
        <v>239</v>
      </c>
      <c r="R4" s="28" t="s">
        <v>240</v>
      </c>
      <c r="S4" s="28" t="s">
        <v>241</v>
      </c>
    </row>
    <row r="5" spans="1:19" ht="14.65" thickBot="1" x14ac:dyDescent="0.5">
      <c r="A5" s="121"/>
      <c r="B5" s="6" t="s">
        <v>8</v>
      </c>
      <c r="C5" s="7">
        <v>165</v>
      </c>
      <c r="D5" s="7">
        <v>145</v>
      </c>
      <c r="E5" s="7">
        <v>112</v>
      </c>
      <c r="F5" s="7">
        <v>120</v>
      </c>
      <c r="G5" s="7">
        <v>100</v>
      </c>
      <c r="H5" s="12">
        <v>89</v>
      </c>
      <c r="I5" s="7">
        <v>95</v>
      </c>
      <c r="J5" s="7">
        <v>85</v>
      </c>
      <c r="K5" s="16">
        <v>54</v>
      </c>
      <c r="L5" s="33"/>
      <c r="M5" s="26" t="s">
        <v>242</v>
      </c>
      <c r="N5" s="29">
        <v>165</v>
      </c>
      <c r="O5" s="29">
        <v>120</v>
      </c>
      <c r="P5" s="29">
        <v>95</v>
      </c>
      <c r="Q5" s="29">
        <v>260</v>
      </c>
      <c r="R5" s="29">
        <v>165</v>
      </c>
      <c r="S5" s="29">
        <v>130</v>
      </c>
    </row>
    <row r="6" spans="1:19" ht="14.65" thickBot="1" x14ac:dyDescent="0.5">
      <c r="A6" s="121"/>
      <c r="B6" s="6" t="s">
        <v>9</v>
      </c>
      <c r="C6" s="7">
        <v>159</v>
      </c>
      <c r="D6" s="7">
        <v>137</v>
      </c>
      <c r="E6" s="7">
        <v>100</v>
      </c>
      <c r="F6" s="7">
        <v>115</v>
      </c>
      <c r="G6" s="7">
        <v>100</v>
      </c>
      <c r="H6" s="12">
        <v>89</v>
      </c>
      <c r="I6" s="7">
        <v>95</v>
      </c>
      <c r="J6" s="7">
        <v>83</v>
      </c>
      <c r="K6" s="16">
        <v>54</v>
      </c>
      <c r="L6" s="33"/>
      <c r="M6" s="26" t="s">
        <v>243</v>
      </c>
      <c r="N6" s="29">
        <v>159</v>
      </c>
      <c r="O6" s="29">
        <v>115</v>
      </c>
      <c r="P6" s="29">
        <v>95</v>
      </c>
      <c r="Q6" s="29">
        <v>248</v>
      </c>
      <c r="R6" s="29">
        <v>160</v>
      </c>
      <c r="S6" s="29">
        <v>125</v>
      </c>
    </row>
    <row r="7" spans="1:19" ht="14.65" thickBot="1" x14ac:dyDescent="0.5">
      <c r="A7" s="121"/>
      <c r="B7" s="6" t="s">
        <v>10</v>
      </c>
      <c r="C7" s="7">
        <v>137</v>
      </c>
      <c r="D7" s="7">
        <v>125</v>
      </c>
      <c r="E7" s="7">
        <v>89</v>
      </c>
      <c r="F7" s="7">
        <v>100</v>
      </c>
      <c r="G7" s="7">
        <v>90</v>
      </c>
      <c r="H7" s="12">
        <v>78</v>
      </c>
      <c r="I7" s="7">
        <v>90</v>
      </c>
      <c r="J7" s="7">
        <v>80</v>
      </c>
      <c r="K7" s="16">
        <v>52</v>
      </c>
      <c r="L7" s="33"/>
      <c r="M7" s="26" t="s">
        <v>244</v>
      </c>
      <c r="N7" s="29">
        <v>137</v>
      </c>
      <c r="O7" s="29">
        <v>100</v>
      </c>
      <c r="P7" s="29">
        <v>90</v>
      </c>
      <c r="Q7" s="29">
        <v>221</v>
      </c>
      <c r="R7" s="29">
        <v>150</v>
      </c>
      <c r="S7" s="29">
        <v>120</v>
      </c>
    </row>
    <row r="8" spans="1:19" ht="14.65" thickBot="1" x14ac:dyDescent="0.5">
      <c r="A8" s="121"/>
      <c r="B8" s="8" t="s">
        <v>11</v>
      </c>
      <c r="C8" s="9">
        <v>125</v>
      </c>
      <c r="D8" s="9">
        <v>100</v>
      </c>
      <c r="E8" s="7">
        <v>89</v>
      </c>
      <c r="F8" s="9">
        <v>95</v>
      </c>
      <c r="G8" s="9">
        <v>85</v>
      </c>
      <c r="H8" s="13">
        <v>78</v>
      </c>
      <c r="I8" s="9">
        <v>85</v>
      </c>
      <c r="J8" s="9">
        <v>80</v>
      </c>
      <c r="K8" s="13">
        <v>52</v>
      </c>
      <c r="L8" s="34"/>
      <c r="M8" s="26" t="s">
        <v>245</v>
      </c>
      <c r="N8" s="29">
        <v>125</v>
      </c>
      <c r="O8" s="29">
        <v>95</v>
      </c>
      <c r="P8" s="29">
        <v>85</v>
      </c>
      <c r="Q8" s="29">
        <v>185</v>
      </c>
      <c r="R8" s="29">
        <v>140</v>
      </c>
      <c r="S8" s="29">
        <v>115</v>
      </c>
    </row>
    <row r="9" spans="1:19" x14ac:dyDescent="0.45">
      <c r="A9" s="121"/>
      <c r="B9" s="10" t="s">
        <v>246</v>
      </c>
      <c r="C9" s="113"/>
      <c r="D9" s="114"/>
      <c r="E9" s="69"/>
      <c r="F9" s="113"/>
      <c r="G9" s="114"/>
      <c r="H9" s="14"/>
      <c r="I9" s="113"/>
      <c r="J9" s="114"/>
      <c r="K9" s="14"/>
      <c r="L9" s="35"/>
      <c r="M9" s="26" t="s">
        <v>247</v>
      </c>
      <c r="N9" s="29">
        <v>80</v>
      </c>
      <c r="O9" s="29">
        <v>65</v>
      </c>
      <c r="P9" s="29">
        <v>50</v>
      </c>
      <c r="Q9" s="29">
        <v>84</v>
      </c>
      <c r="R9" s="29">
        <v>68</v>
      </c>
      <c r="S9" s="29">
        <v>53</v>
      </c>
    </row>
    <row r="10" spans="1:19" ht="14.65" thickBot="1" x14ac:dyDescent="0.5">
      <c r="A10" s="121"/>
      <c r="B10" s="8" t="s">
        <v>248</v>
      </c>
      <c r="C10" s="9">
        <v>44</v>
      </c>
      <c r="D10" s="9">
        <v>35</v>
      </c>
      <c r="E10" s="9">
        <v>30</v>
      </c>
      <c r="F10" s="9">
        <v>30</v>
      </c>
      <c r="G10" s="9">
        <v>28</v>
      </c>
      <c r="H10" s="13">
        <v>25</v>
      </c>
      <c r="I10" s="9">
        <v>24</v>
      </c>
      <c r="J10" s="9">
        <v>22</v>
      </c>
      <c r="K10" s="13">
        <v>17</v>
      </c>
      <c r="L10" s="34"/>
      <c r="M10" s="26" t="s">
        <v>249</v>
      </c>
      <c r="N10" s="29">
        <v>44</v>
      </c>
      <c r="O10" s="29">
        <v>30</v>
      </c>
      <c r="P10" s="29">
        <v>24</v>
      </c>
      <c r="Q10" s="29">
        <v>65</v>
      </c>
      <c r="R10" s="29">
        <v>45</v>
      </c>
      <c r="S10" s="29">
        <v>38</v>
      </c>
    </row>
    <row r="11" spans="1:19" x14ac:dyDescent="0.45">
      <c r="A11" s="121"/>
      <c r="B11" s="10" t="s">
        <v>250</v>
      </c>
      <c r="C11" s="113"/>
      <c r="D11" s="114"/>
      <c r="E11" s="69"/>
      <c r="F11" s="113"/>
      <c r="G11" s="114"/>
      <c r="H11" s="14"/>
      <c r="I11" s="113"/>
      <c r="J11" s="114"/>
      <c r="K11" s="14"/>
      <c r="L11" s="35"/>
      <c r="M11" s="26"/>
      <c r="N11" s="28" t="s">
        <v>251</v>
      </c>
      <c r="O11" s="28" t="s">
        <v>252</v>
      </c>
      <c r="P11" s="28" t="s">
        <v>253</v>
      </c>
      <c r="Q11" s="28" t="s">
        <v>251</v>
      </c>
      <c r="R11" s="28" t="s">
        <v>252</v>
      </c>
      <c r="S11" s="28" t="s">
        <v>253</v>
      </c>
    </row>
    <row r="12" spans="1:19" ht="14.65" thickBot="1" x14ac:dyDescent="0.5">
      <c r="A12" s="121"/>
      <c r="B12" s="8" t="s">
        <v>248</v>
      </c>
      <c r="C12" s="11">
        <v>80</v>
      </c>
      <c r="D12" s="11">
        <v>65</v>
      </c>
      <c r="E12" s="11">
        <v>59</v>
      </c>
      <c r="F12" s="11">
        <v>65</v>
      </c>
      <c r="G12" s="11">
        <v>55</v>
      </c>
      <c r="H12" s="15">
        <v>52</v>
      </c>
      <c r="I12" s="11">
        <v>50</v>
      </c>
      <c r="J12" s="11">
        <v>45</v>
      </c>
      <c r="K12" s="16">
        <v>40</v>
      </c>
      <c r="L12" s="33"/>
      <c r="M12" s="26" t="s">
        <v>242</v>
      </c>
      <c r="N12" s="29">
        <v>145</v>
      </c>
      <c r="O12" s="29">
        <v>100</v>
      </c>
      <c r="P12" s="29">
        <v>85</v>
      </c>
      <c r="Q12" s="29">
        <v>199</v>
      </c>
      <c r="R12" s="29">
        <v>145</v>
      </c>
      <c r="S12" s="29">
        <v>120</v>
      </c>
    </row>
    <row r="13" spans="1:19" ht="14.65" thickBot="1" x14ac:dyDescent="0.5">
      <c r="M13" s="26" t="s">
        <v>243</v>
      </c>
      <c r="N13" s="29">
        <v>137</v>
      </c>
      <c r="O13" s="29">
        <v>100</v>
      </c>
      <c r="P13" s="29">
        <v>83</v>
      </c>
      <c r="Q13" s="29">
        <v>188</v>
      </c>
      <c r="R13" s="29">
        <v>140</v>
      </c>
      <c r="S13" s="29">
        <v>110</v>
      </c>
    </row>
    <row r="14" spans="1:19" x14ac:dyDescent="0.45">
      <c r="A14" s="122" t="s">
        <v>254</v>
      </c>
      <c r="B14" s="1"/>
      <c r="C14" s="115" t="s">
        <v>75</v>
      </c>
      <c r="D14" s="116"/>
      <c r="E14" s="117"/>
      <c r="F14" s="115" t="s">
        <v>59</v>
      </c>
      <c r="G14" s="116"/>
      <c r="H14" s="117"/>
      <c r="I14" s="125" t="s">
        <v>54</v>
      </c>
      <c r="J14" s="126"/>
      <c r="K14" s="126"/>
      <c r="L14" s="31"/>
      <c r="M14" s="26" t="s">
        <v>244</v>
      </c>
      <c r="N14" s="29">
        <v>125</v>
      </c>
      <c r="O14" s="29">
        <v>90</v>
      </c>
      <c r="P14" s="29">
        <v>80</v>
      </c>
      <c r="Q14" s="29">
        <v>180</v>
      </c>
      <c r="R14" s="29">
        <v>135</v>
      </c>
      <c r="S14" s="29">
        <v>105</v>
      </c>
    </row>
    <row r="15" spans="1:19" ht="14.65" thickBot="1" x14ac:dyDescent="0.5">
      <c r="A15" s="122"/>
      <c r="B15" s="2"/>
      <c r="C15" s="118"/>
      <c r="D15" s="119"/>
      <c r="E15" s="120"/>
      <c r="F15" s="118"/>
      <c r="G15" s="119"/>
      <c r="H15" s="120"/>
      <c r="I15" s="125"/>
      <c r="J15" s="126"/>
      <c r="K15" s="126"/>
      <c r="L15" s="31"/>
      <c r="M15" s="26" t="s">
        <v>245</v>
      </c>
      <c r="N15" s="29">
        <v>100</v>
      </c>
      <c r="O15" s="29">
        <v>85</v>
      </c>
      <c r="P15" s="29">
        <v>80</v>
      </c>
      <c r="Q15" s="29">
        <v>156</v>
      </c>
      <c r="R15" s="29">
        <v>135</v>
      </c>
      <c r="S15" s="29">
        <v>94</v>
      </c>
    </row>
    <row r="16" spans="1:19" ht="14.65" thickBot="1" x14ac:dyDescent="0.5">
      <c r="A16" s="122"/>
      <c r="B16" s="3" t="s">
        <v>232</v>
      </c>
      <c r="C16" s="4" t="s">
        <v>233</v>
      </c>
      <c r="D16" s="4" t="s">
        <v>234</v>
      </c>
      <c r="E16" s="4" t="s">
        <v>235</v>
      </c>
      <c r="F16" s="4" t="s">
        <v>233</v>
      </c>
      <c r="G16" s="4" t="s">
        <v>234</v>
      </c>
      <c r="H16" s="4" t="s">
        <v>235</v>
      </c>
      <c r="I16" s="4" t="s">
        <v>233</v>
      </c>
      <c r="J16" s="4" t="s">
        <v>234</v>
      </c>
      <c r="K16" s="71" t="s">
        <v>235</v>
      </c>
      <c r="L16" s="31"/>
      <c r="M16" s="26" t="s">
        <v>247</v>
      </c>
      <c r="N16" s="29">
        <v>65</v>
      </c>
      <c r="O16" s="29">
        <v>55</v>
      </c>
      <c r="P16" s="29">
        <v>45</v>
      </c>
      <c r="Q16" s="29">
        <v>68</v>
      </c>
      <c r="R16" s="29">
        <v>58</v>
      </c>
      <c r="S16" s="29">
        <v>47</v>
      </c>
    </row>
    <row r="17" spans="1:19" ht="15" thickTop="1" thickBot="1" x14ac:dyDescent="0.5">
      <c r="A17" s="122"/>
      <c r="B17" s="5" t="s">
        <v>238</v>
      </c>
      <c r="C17" s="123"/>
      <c r="D17" s="124"/>
      <c r="E17" s="70"/>
      <c r="F17" s="123"/>
      <c r="G17" s="124"/>
      <c r="H17" s="70"/>
      <c r="I17" s="123"/>
      <c r="J17" s="124"/>
      <c r="K17" s="69"/>
      <c r="L17" s="32"/>
      <c r="M17" s="26" t="s">
        <v>249</v>
      </c>
      <c r="N17" s="29">
        <v>35</v>
      </c>
      <c r="O17" s="29">
        <v>28</v>
      </c>
      <c r="P17" s="29">
        <v>22</v>
      </c>
      <c r="Q17" s="29">
        <v>53</v>
      </c>
      <c r="R17" s="29">
        <v>40</v>
      </c>
      <c r="S17" s="29">
        <v>35</v>
      </c>
    </row>
    <row r="18" spans="1:19" ht="14.65" thickBot="1" x14ac:dyDescent="0.5">
      <c r="A18" s="122"/>
      <c r="B18" s="6" t="s">
        <v>8</v>
      </c>
      <c r="C18" s="7">
        <v>260</v>
      </c>
      <c r="D18" s="7">
        <v>199</v>
      </c>
      <c r="E18" s="7">
        <v>199</v>
      </c>
      <c r="F18" s="7">
        <v>165</v>
      </c>
      <c r="G18" s="7">
        <v>145</v>
      </c>
      <c r="H18" s="7">
        <v>145</v>
      </c>
      <c r="I18" s="7">
        <v>130</v>
      </c>
      <c r="J18" s="7">
        <v>120</v>
      </c>
      <c r="K18" s="16">
        <v>120</v>
      </c>
      <c r="L18" s="33"/>
      <c r="M18" s="26"/>
      <c r="N18" s="28" t="s">
        <v>255</v>
      </c>
      <c r="O18" s="28" t="s">
        <v>256</v>
      </c>
      <c r="P18" s="28" t="s">
        <v>257</v>
      </c>
      <c r="Q18" s="28" t="s">
        <v>255</v>
      </c>
      <c r="R18" s="28" t="s">
        <v>256</v>
      </c>
      <c r="S18" s="28" t="s">
        <v>257</v>
      </c>
    </row>
    <row r="19" spans="1:19" ht="14.65" thickBot="1" x14ac:dyDescent="0.5">
      <c r="A19" s="122"/>
      <c r="B19" s="6" t="s">
        <v>9</v>
      </c>
      <c r="C19" s="7">
        <v>248</v>
      </c>
      <c r="D19" s="7">
        <v>188</v>
      </c>
      <c r="E19" s="7">
        <v>188</v>
      </c>
      <c r="F19" s="7">
        <v>160</v>
      </c>
      <c r="G19" s="7">
        <v>140</v>
      </c>
      <c r="H19" s="7">
        <v>140</v>
      </c>
      <c r="I19" s="7">
        <v>125</v>
      </c>
      <c r="J19" s="7">
        <v>110</v>
      </c>
      <c r="K19" s="16">
        <v>110</v>
      </c>
      <c r="L19" s="33"/>
      <c r="M19" s="26" t="s">
        <v>242</v>
      </c>
      <c r="N19" s="29">
        <v>112</v>
      </c>
      <c r="O19" s="30">
        <v>89</v>
      </c>
      <c r="P19" s="30">
        <v>54</v>
      </c>
      <c r="Q19" s="29">
        <v>199</v>
      </c>
      <c r="R19" s="29">
        <v>145</v>
      </c>
      <c r="S19" s="30">
        <v>120</v>
      </c>
    </row>
    <row r="20" spans="1:19" ht="14.65" thickBot="1" x14ac:dyDescent="0.5">
      <c r="A20" s="122"/>
      <c r="B20" s="6" t="s">
        <v>10</v>
      </c>
      <c r="C20" s="7">
        <v>221</v>
      </c>
      <c r="D20" s="7">
        <v>180</v>
      </c>
      <c r="E20" s="7">
        <v>180</v>
      </c>
      <c r="F20" s="7">
        <v>150</v>
      </c>
      <c r="G20" s="7">
        <v>135</v>
      </c>
      <c r="H20" s="7">
        <v>135</v>
      </c>
      <c r="I20" s="7">
        <v>120</v>
      </c>
      <c r="J20" s="7">
        <v>105</v>
      </c>
      <c r="K20" s="16">
        <v>105</v>
      </c>
      <c r="L20" s="33"/>
      <c r="M20" s="26" t="s">
        <v>243</v>
      </c>
      <c r="N20" s="29">
        <v>100</v>
      </c>
      <c r="O20" s="30">
        <v>89</v>
      </c>
      <c r="P20" s="30">
        <v>54</v>
      </c>
      <c r="Q20" s="29">
        <v>188</v>
      </c>
      <c r="R20" s="29">
        <v>140</v>
      </c>
      <c r="S20" s="30">
        <v>110</v>
      </c>
    </row>
    <row r="21" spans="1:19" ht="14.65" thickBot="1" x14ac:dyDescent="0.5">
      <c r="A21" s="122"/>
      <c r="B21" s="8" t="s">
        <v>11</v>
      </c>
      <c r="C21" s="9">
        <v>185</v>
      </c>
      <c r="D21" s="9">
        <v>156</v>
      </c>
      <c r="E21" s="7">
        <v>156</v>
      </c>
      <c r="F21" s="9">
        <v>140</v>
      </c>
      <c r="G21" s="9">
        <v>135</v>
      </c>
      <c r="H21" s="9">
        <v>135</v>
      </c>
      <c r="I21" s="9">
        <v>115</v>
      </c>
      <c r="J21" s="9">
        <v>94</v>
      </c>
      <c r="K21" s="13">
        <v>94</v>
      </c>
      <c r="L21" s="34"/>
      <c r="M21" s="26" t="s">
        <v>244</v>
      </c>
      <c r="N21" s="29">
        <v>89</v>
      </c>
      <c r="O21" s="30">
        <v>78</v>
      </c>
      <c r="P21" s="30">
        <v>52</v>
      </c>
      <c r="Q21" s="29">
        <v>180</v>
      </c>
      <c r="R21" s="29">
        <v>135</v>
      </c>
      <c r="S21" s="30">
        <v>105</v>
      </c>
    </row>
    <row r="22" spans="1:19" x14ac:dyDescent="0.45">
      <c r="A22" s="122"/>
      <c r="B22" s="10" t="s">
        <v>246</v>
      </c>
      <c r="C22" s="113"/>
      <c r="D22" s="114"/>
      <c r="E22" s="69"/>
      <c r="F22" s="113"/>
      <c r="G22" s="114"/>
      <c r="H22" s="69"/>
      <c r="I22" s="113"/>
      <c r="J22" s="114"/>
      <c r="K22" s="14"/>
      <c r="L22" s="35"/>
      <c r="M22" s="26" t="s">
        <v>245</v>
      </c>
      <c r="N22" s="29">
        <v>89</v>
      </c>
      <c r="O22" s="30">
        <v>78</v>
      </c>
      <c r="P22" s="30">
        <v>52</v>
      </c>
      <c r="Q22" s="29">
        <v>156</v>
      </c>
      <c r="R22" s="29">
        <v>135</v>
      </c>
      <c r="S22" s="30">
        <v>94</v>
      </c>
    </row>
    <row r="23" spans="1:19" ht="14.65" thickBot="1" x14ac:dyDescent="0.5">
      <c r="A23" s="122"/>
      <c r="B23" s="8" t="s">
        <v>248</v>
      </c>
      <c r="C23" s="9">
        <v>65</v>
      </c>
      <c r="D23" s="9">
        <v>53</v>
      </c>
      <c r="E23" s="9">
        <v>53</v>
      </c>
      <c r="F23" s="9">
        <v>45</v>
      </c>
      <c r="G23" s="9">
        <v>40</v>
      </c>
      <c r="H23" s="9">
        <v>40</v>
      </c>
      <c r="I23" s="9">
        <v>38</v>
      </c>
      <c r="J23" s="9">
        <v>35</v>
      </c>
      <c r="K23" s="13">
        <v>35</v>
      </c>
      <c r="L23" s="34"/>
      <c r="M23" s="26" t="s">
        <v>247</v>
      </c>
      <c r="N23" s="29">
        <v>59</v>
      </c>
      <c r="O23" s="30">
        <v>52</v>
      </c>
      <c r="P23" s="30">
        <v>40</v>
      </c>
      <c r="Q23" s="29">
        <v>68</v>
      </c>
      <c r="R23" s="29">
        <v>58</v>
      </c>
      <c r="S23" s="30">
        <v>47</v>
      </c>
    </row>
    <row r="24" spans="1:19" x14ac:dyDescent="0.45">
      <c r="A24" s="122"/>
      <c r="B24" s="10" t="s">
        <v>250</v>
      </c>
      <c r="C24" s="113"/>
      <c r="D24" s="114"/>
      <c r="E24" s="69"/>
      <c r="F24" s="113"/>
      <c r="G24" s="114"/>
      <c r="H24" s="69"/>
      <c r="I24" s="113"/>
      <c r="J24" s="114"/>
      <c r="K24" s="14"/>
      <c r="L24" s="35"/>
      <c r="M24" s="26" t="s">
        <v>249</v>
      </c>
      <c r="N24" s="29">
        <v>30</v>
      </c>
      <c r="O24" s="30">
        <v>25</v>
      </c>
      <c r="P24" s="30">
        <v>17</v>
      </c>
      <c r="Q24" s="29">
        <v>53</v>
      </c>
      <c r="R24" s="29">
        <v>40</v>
      </c>
      <c r="S24" s="30">
        <v>35</v>
      </c>
    </row>
    <row r="25" spans="1:19" ht="14.65" thickBot="1" x14ac:dyDescent="0.5">
      <c r="A25" s="122"/>
      <c r="B25" s="8" t="s">
        <v>248</v>
      </c>
      <c r="C25" s="11">
        <v>84</v>
      </c>
      <c r="D25" s="11">
        <v>68</v>
      </c>
      <c r="E25" s="11">
        <v>68</v>
      </c>
      <c r="F25" s="11">
        <v>68</v>
      </c>
      <c r="G25" s="11">
        <v>58</v>
      </c>
      <c r="H25" s="11">
        <v>58</v>
      </c>
      <c r="I25" s="9">
        <v>53</v>
      </c>
      <c r="J25" s="11">
        <v>47</v>
      </c>
      <c r="K25" s="16">
        <v>47</v>
      </c>
      <c r="L25" s="33"/>
    </row>
    <row r="26" spans="1:19" ht="14.65" thickBot="1" x14ac:dyDescent="0.5"/>
    <row r="27" spans="1:19" x14ac:dyDescent="0.45">
      <c r="A27" s="122" t="s">
        <v>258</v>
      </c>
      <c r="B27" s="1"/>
      <c r="C27" s="115" t="s">
        <v>75</v>
      </c>
      <c r="D27" s="116"/>
      <c r="E27" s="117"/>
      <c r="F27" s="115" t="s">
        <v>59</v>
      </c>
      <c r="G27" s="116"/>
      <c r="H27" s="117"/>
      <c r="I27" s="125" t="s">
        <v>54</v>
      </c>
      <c r="J27" s="126"/>
      <c r="K27" s="126"/>
      <c r="L27" s="31"/>
    </row>
    <row r="28" spans="1:19" ht="14.65" thickBot="1" x14ac:dyDescent="0.5">
      <c r="A28" s="122"/>
      <c r="B28" s="2"/>
      <c r="C28" s="118"/>
      <c r="D28" s="119"/>
      <c r="E28" s="120"/>
      <c r="F28" s="118"/>
      <c r="G28" s="119"/>
      <c r="H28" s="120"/>
      <c r="I28" s="125"/>
      <c r="J28" s="126"/>
      <c r="K28" s="126"/>
      <c r="L28" s="31"/>
    </row>
    <row r="29" spans="1:19" ht="14.65" thickBot="1" x14ac:dyDescent="0.5">
      <c r="A29" s="122"/>
      <c r="B29" s="3" t="s">
        <v>232</v>
      </c>
      <c r="C29" s="4" t="s">
        <v>233</v>
      </c>
      <c r="D29" s="4" t="s">
        <v>234</v>
      </c>
      <c r="E29" s="4" t="s">
        <v>235</v>
      </c>
      <c r="F29" s="4" t="s">
        <v>233</v>
      </c>
      <c r="G29" s="4" t="s">
        <v>234</v>
      </c>
      <c r="H29" s="4" t="s">
        <v>235</v>
      </c>
      <c r="I29" s="4" t="s">
        <v>233</v>
      </c>
      <c r="J29" s="4" t="s">
        <v>234</v>
      </c>
      <c r="K29" s="71" t="s">
        <v>235</v>
      </c>
      <c r="L29" s="31"/>
    </row>
    <row r="30" spans="1:19" ht="15" thickTop="1" thickBot="1" x14ac:dyDescent="0.5">
      <c r="A30" s="122"/>
      <c r="B30" s="5" t="s">
        <v>238</v>
      </c>
      <c r="C30" s="123"/>
      <c r="D30" s="124"/>
      <c r="E30" s="70"/>
      <c r="F30" s="123"/>
      <c r="G30" s="124"/>
      <c r="H30" s="70"/>
      <c r="I30" s="123"/>
      <c r="J30" s="124"/>
      <c r="K30" s="69"/>
      <c r="L30" s="32"/>
    </row>
    <row r="31" spans="1:19" ht="14.65" thickBot="1" x14ac:dyDescent="0.5">
      <c r="A31" s="122"/>
      <c r="B31" s="6" t="s">
        <v>8</v>
      </c>
      <c r="C31" s="7">
        <f>C18-C5</f>
        <v>95</v>
      </c>
      <c r="D31" s="7">
        <f t="shared" ref="D31:K31" si="0">D18-D5</f>
        <v>54</v>
      </c>
      <c r="E31" s="7">
        <f t="shared" si="0"/>
        <v>87</v>
      </c>
      <c r="F31" s="7">
        <f t="shared" si="0"/>
        <v>45</v>
      </c>
      <c r="G31" s="7">
        <f t="shared" si="0"/>
        <v>45</v>
      </c>
      <c r="H31" s="7">
        <f>H18-H5</f>
        <v>56</v>
      </c>
      <c r="I31" s="7">
        <f t="shared" si="0"/>
        <v>35</v>
      </c>
      <c r="J31" s="7">
        <f t="shared" si="0"/>
        <v>35</v>
      </c>
      <c r="K31" s="7">
        <f t="shared" si="0"/>
        <v>66</v>
      </c>
      <c r="L31" s="9"/>
    </row>
    <row r="32" spans="1:19" ht="14.65" thickBot="1" x14ac:dyDescent="0.5">
      <c r="A32" s="122"/>
      <c r="B32" s="6" t="s">
        <v>9</v>
      </c>
      <c r="C32" s="7">
        <f>C19-C6</f>
        <v>89</v>
      </c>
      <c r="D32" s="7">
        <f t="shared" ref="D32:K34" si="1">D19-D6</f>
        <v>51</v>
      </c>
      <c r="E32" s="7">
        <f t="shared" si="1"/>
        <v>88</v>
      </c>
      <c r="F32" s="7">
        <f t="shared" si="1"/>
        <v>45</v>
      </c>
      <c r="G32" s="7">
        <f t="shared" si="1"/>
        <v>40</v>
      </c>
      <c r="H32" s="7">
        <f>H19-H6</f>
        <v>51</v>
      </c>
      <c r="I32" s="7">
        <f t="shared" si="1"/>
        <v>30</v>
      </c>
      <c r="J32" s="7">
        <f t="shared" si="1"/>
        <v>27</v>
      </c>
      <c r="K32" s="7">
        <f t="shared" si="1"/>
        <v>56</v>
      </c>
      <c r="L32" s="9"/>
    </row>
    <row r="33" spans="1:12" ht="14.65" thickBot="1" x14ac:dyDescent="0.5">
      <c r="A33" s="122"/>
      <c r="B33" s="6" t="s">
        <v>10</v>
      </c>
      <c r="C33" s="7">
        <f>C20-C7</f>
        <v>84</v>
      </c>
      <c r="D33" s="7">
        <f t="shared" si="1"/>
        <v>55</v>
      </c>
      <c r="E33" s="7">
        <f t="shared" si="1"/>
        <v>91</v>
      </c>
      <c r="F33" s="7">
        <f t="shared" si="1"/>
        <v>50</v>
      </c>
      <c r="G33" s="7">
        <f t="shared" si="1"/>
        <v>45</v>
      </c>
      <c r="H33" s="7">
        <f>H20-H7</f>
        <v>57</v>
      </c>
      <c r="I33" s="7">
        <f t="shared" si="1"/>
        <v>30</v>
      </c>
      <c r="J33" s="7">
        <f t="shared" si="1"/>
        <v>25</v>
      </c>
      <c r="K33" s="7">
        <f t="shared" si="1"/>
        <v>53</v>
      </c>
      <c r="L33" s="9"/>
    </row>
    <row r="34" spans="1:12" ht="14.65" thickBot="1" x14ac:dyDescent="0.5">
      <c r="A34" s="122"/>
      <c r="B34" s="8" t="s">
        <v>11</v>
      </c>
      <c r="C34" s="7">
        <f>C21-C8</f>
        <v>60</v>
      </c>
      <c r="D34" s="7">
        <f t="shared" si="1"/>
        <v>56</v>
      </c>
      <c r="E34" s="7">
        <f t="shared" si="1"/>
        <v>67</v>
      </c>
      <c r="F34" s="7">
        <f t="shared" si="1"/>
        <v>45</v>
      </c>
      <c r="G34" s="7">
        <f t="shared" si="1"/>
        <v>50</v>
      </c>
      <c r="H34" s="7">
        <f>H21-H8</f>
        <v>57</v>
      </c>
      <c r="I34" s="7">
        <f t="shared" si="1"/>
        <v>30</v>
      </c>
      <c r="J34" s="7">
        <f t="shared" si="1"/>
        <v>14</v>
      </c>
      <c r="K34" s="7">
        <f t="shared" si="1"/>
        <v>42</v>
      </c>
      <c r="L34" s="9"/>
    </row>
    <row r="35" spans="1:12" x14ac:dyDescent="0.45">
      <c r="A35" s="122"/>
      <c r="B35" s="10" t="s">
        <v>246</v>
      </c>
      <c r="C35" s="113"/>
      <c r="D35" s="114"/>
      <c r="E35" s="69"/>
      <c r="F35" s="113"/>
      <c r="G35" s="114"/>
      <c r="H35" s="69"/>
      <c r="I35" s="113"/>
      <c r="J35" s="114"/>
      <c r="K35" s="14"/>
      <c r="L35" s="35"/>
    </row>
    <row r="36" spans="1:12" ht="14.65" thickBot="1" x14ac:dyDescent="0.5">
      <c r="A36" s="122"/>
      <c r="B36" s="8" t="s">
        <v>248</v>
      </c>
      <c r="C36" s="9">
        <f>C23-C10</f>
        <v>21</v>
      </c>
      <c r="D36" s="9">
        <f t="shared" ref="D36:K36" si="2">D23-D10</f>
        <v>18</v>
      </c>
      <c r="E36" s="9">
        <f t="shared" si="2"/>
        <v>23</v>
      </c>
      <c r="F36" s="9">
        <f t="shared" si="2"/>
        <v>15</v>
      </c>
      <c r="G36" s="9">
        <f t="shared" si="2"/>
        <v>12</v>
      </c>
      <c r="H36" s="9">
        <f t="shared" si="2"/>
        <v>15</v>
      </c>
      <c r="I36" s="9">
        <f t="shared" si="2"/>
        <v>14</v>
      </c>
      <c r="J36" s="9">
        <f t="shared" si="2"/>
        <v>13</v>
      </c>
      <c r="K36" s="9">
        <f t="shared" si="2"/>
        <v>18</v>
      </c>
      <c r="L36" s="9"/>
    </row>
    <row r="37" spans="1:12" x14ac:dyDescent="0.45">
      <c r="A37" s="122"/>
      <c r="B37" s="10" t="s">
        <v>250</v>
      </c>
      <c r="C37" s="113"/>
      <c r="D37" s="114"/>
      <c r="E37" s="69"/>
      <c r="F37" s="113"/>
      <c r="G37" s="114"/>
      <c r="H37" s="69"/>
      <c r="I37" s="113"/>
      <c r="J37" s="114"/>
      <c r="K37" s="14"/>
      <c r="L37" s="35"/>
    </row>
    <row r="38" spans="1:12" ht="14.65" thickBot="1" x14ac:dyDescent="0.5">
      <c r="A38" s="122"/>
      <c r="B38" s="8" t="s">
        <v>248</v>
      </c>
      <c r="C38" s="11">
        <f>C25-C12</f>
        <v>4</v>
      </c>
      <c r="D38" s="11">
        <f t="shared" ref="D38:K38" si="3">D25-D12</f>
        <v>3</v>
      </c>
      <c r="E38" s="11">
        <f t="shared" si="3"/>
        <v>9</v>
      </c>
      <c r="F38" s="11">
        <f t="shared" si="3"/>
        <v>3</v>
      </c>
      <c r="G38" s="11">
        <f t="shared" si="3"/>
        <v>3</v>
      </c>
      <c r="H38" s="11">
        <f t="shared" si="3"/>
        <v>6</v>
      </c>
      <c r="I38" s="11">
        <f>S9-I12</f>
        <v>3</v>
      </c>
      <c r="J38" s="11">
        <f t="shared" si="3"/>
        <v>2</v>
      </c>
      <c r="K38" s="11">
        <f t="shared" si="3"/>
        <v>7</v>
      </c>
      <c r="L38" s="9"/>
    </row>
    <row r="39" spans="1:12" ht="14.65" thickBot="1" x14ac:dyDescent="0.5"/>
    <row r="40" spans="1:12" x14ac:dyDescent="0.45">
      <c r="A40" s="122" t="s">
        <v>259</v>
      </c>
      <c r="B40" s="1"/>
      <c r="C40" s="115" t="s">
        <v>75</v>
      </c>
      <c r="D40" s="116"/>
      <c r="E40" s="117"/>
      <c r="F40" s="115" t="s">
        <v>59</v>
      </c>
      <c r="G40" s="116"/>
      <c r="H40" s="117"/>
      <c r="I40" s="125" t="s">
        <v>54</v>
      </c>
      <c r="J40" s="126"/>
      <c r="K40" s="126"/>
      <c r="L40" s="31"/>
    </row>
    <row r="41" spans="1:12" ht="14.65" thickBot="1" x14ac:dyDescent="0.5">
      <c r="A41" s="122"/>
      <c r="B41" s="2"/>
      <c r="C41" s="118"/>
      <c r="D41" s="119"/>
      <c r="E41" s="120"/>
      <c r="F41" s="118"/>
      <c r="G41" s="119"/>
      <c r="H41" s="120"/>
      <c r="I41" s="125"/>
      <c r="J41" s="126"/>
      <c r="K41" s="126"/>
      <c r="L41" s="31"/>
    </row>
    <row r="42" spans="1:12" ht="14.65" thickBot="1" x14ac:dyDescent="0.5">
      <c r="A42" s="122"/>
      <c r="B42" s="3" t="s">
        <v>232</v>
      </c>
      <c r="C42" s="4" t="s">
        <v>233</v>
      </c>
      <c r="D42" s="4" t="s">
        <v>234</v>
      </c>
      <c r="E42" s="4" t="s">
        <v>235</v>
      </c>
      <c r="F42" s="4" t="s">
        <v>233</v>
      </c>
      <c r="G42" s="4" t="s">
        <v>234</v>
      </c>
      <c r="H42" s="4" t="s">
        <v>235</v>
      </c>
      <c r="I42" s="4" t="s">
        <v>233</v>
      </c>
      <c r="J42" s="4" t="s">
        <v>234</v>
      </c>
      <c r="K42" s="71" t="s">
        <v>235</v>
      </c>
      <c r="L42" s="31"/>
    </row>
    <row r="43" spans="1:12" ht="15" thickTop="1" thickBot="1" x14ac:dyDescent="0.5">
      <c r="A43" s="122"/>
      <c r="B43" s="5" t="s">
        <v>238</v>
      </c>
      <c r="C43" s="123"/>
      <c r="D43" s="124"/>
      <c r="E43" s="70"/>
      <c r="F43" s="123"/>
      <c r="G43" s="124"/>
      <c r="H43" s="70"/>
      <c r="I43" s="123"/>
      <c r="J43" s="124"/>
      <c r="K43" s="69"/>
      <c r="L43" s="32"/>
    </row>
    <row r="44" spans="1:12" ht="14.65" thickBot="1" x14ac:dyDescent="0.5">
      <c r="A44" s="122"/>
      <c r="B44" s="6" t="s">
        <v>8</v>
      </c>
      <c r="C44" s="17">
        <f>(C31/C5)</f>
        <v>0.5757575757575758</v>
      </c>
      <c r="D44" s="17">
        <f t="shared" ref="D44:K44" si="4">(D31/D5)</f>
        <v>0.3724137931034483</v>
      </c>
      <c r="E44" s="17">
        <f t="shared" si="4"/>
        <v>0.7767857142857143</v>
      </c>
      <c r="F44" s="17">
        <f t="shared" si="4"/>
        <v>0.375</v>
      </c>
      <c r="G44" s="17">
        <f t="shared" si="4"/>
        <v>0.45</v>
      </c>
      <c r="H44" s="17">
        <f t="shared" si="4"/>
        <v>0.6292134831460674</v>
      </c>
      <c r="I44" s="17">
        <f t="shared" si="4"/>
        <v>0.36842105263157893</v>
      </c>
      <c r="J44" s="17">
        <f t="shared" si="4"/>
        <v>0.41176470588235292</v>
      </c>
      <c r="K44" s="17">
        <f t="shared" si="4"/>
        <v>1.2222222222222223</v>
      </c>
      <c r="L44" s="36"/>
    </row>
    <row r="45" spans="1:12" ht="14.65" thickBot="1" x14ac:dyDescent="0.5">
      <c r="A45" s="122"/>
      <c r="B45" s="6" t="s">
        <v>9</v>
      </c>
      <c r="C45" s="17">
        <f t="shared" ref="C45:K45" si="5">(C32/C6)</f>
        <v>0.55974842767295596</v>
      </c>
      <c r="D45" s="17">
        <f t="shared" si="5"/>
        <v>0.37226277372262773</v>
      </c>
      <c r="E45" s="17">
        <f t="shared" si="5"/>
        <v>0.88</v>
      </c>
      <c r="F45" s="17">
        <f t="shared" si="5"/>
        <v>0.39130434782608697</v>
      </c>
      <c r="G45" s="17">
        <f t="shared" si="5"/>
        <v>0.4</v>
      </c>
      <c r="H45" s="17">
        <f t="shared" si="5"/>
        <v>0.5730337078651685</v>
      </c>
      <c r="I45" s="17">
        <f t="shared" si="5"/>
        <v>0.31578947368421051</v>
      </c>
      <c r="J45" s="17">
        <f t="shared" si="5"/>
        <v>0.3253012048192771</v>
      </c>
      <c r="K45" s="17">
        <f t="shared" si="5"/>
        <v>1.037037037037037</v>
      </c>
      <c r="L45" s="36"/>
    </row>
    <row r="46" spans="1:12" ht="14.65" thickBot="1" x14ac:dyDescent="0.5">
      <c r="A46" s="122"/>
      <c r="B46" s="6" t="s">
        <v>10</v>
      </c>
      <c r="C46" s="17">
        <f t="shared" ref="C46:K46" si="6">(C33/C7)</f>
        <v>0.61313868613138689</v>
      </c>
      <c r="D46" s="17">
        <f t="shared" si="6"/>
        <v>0.44</v>
      </c>
      <c r="E46" s="17">
        <f t="shared" si="6"/>
        <v>1.0224719101123596</v>
      </c>
      <c r="F46" s="17">
        <f t="shared" si="6"/>
        <v>0.5</v>
      </c>
      <c r="G46" s="17">
        <f t="shared" si="6"/>
        <v>0.5</v>
      </c>
      <c r="H46" s="17">
        <f t="shared" si="6"/>
        <v>0.73076923076923073</v>
      </c>
      <c r="I46" s="17">
        <f t="shared" si="6"/>
        <v>0.33333333333333331</v>
      </c>
      <c r="J46" s="17">
        <f t="shared" si="6"/>
        <v>0.3125</v>
      </c>
      <c r="K46" s="17">
        <f t="shared" si="6"/>
        <v>1.0192307692307692</v>
      </c>
      <c r="L46" s="36"/>
    </row>
    <row r="47" spans="1:12" ht="14.65" thickBot="1" x14ac:dyDescent="0.5">
      <c r="A47" s="122"/>
      <c r="B47" s="8" t="s">
        <v>11</v>
      </c>
      <c r="C47" s="17">
        <f t="shared" ref="C47:K47" si="7">(C34/C8)</f>
        <v>0.48</v>
      </c>
      <c r="D47" s="17">
        <f t="shared" si="7"/>
        <v>0.56000000000000005</v>
      </c>
      <c r="E47" s="17">
        <f t="shared" si="7"/>
        <v>0.7528089887640449</v>
      </c>
      <c r="F47" s="17">
        <f t="shared" si="7"/>
        <v>0.47368421052631576</v>
      </c>
      <c r="G47" s="17">
        <f t="shared" si="7"/>
        <v>0.58823529411764708</v>
      </c>
      <c r="H47" s="17">
        <f t="shared" si="7"/>
        <v>0.73076923076923073</v>
      </c>
      <c r="I47" s="17">
        <f t="shared" si="7"/>
        <v>0.35294117647058826</v>
      </c>
      <c r="J47" s="17">
        <f t="shared" si="7"/>
        <v>0.17499999999999999</v>
      </c>
      <c r="K47" s="17">
        <f t="shared" si="7"/>
        <v>0.80769230769230771</v>
      </c>
      <c r="L47" s="36"/>
    </row>
    <row r="48" spans="1:12" x14ac:dyDescent="0.45">
      <c r="A48" s="122"/>
      <c r="B48" s="10" t="s">
        <v>246</v>
      </c>
      <c r="C48" s="113"/>
      <c r="D48" s="114"/>
      <c r="E48" s="69"/>
      <c r="F48" s="113"/>
      <c r="G48" s="114"/>
      <c r="H48" s="69"/>
      <c r="I48" s="113"/>
      <c r="J48" s="114"/>
      <c r="K48" s="14"/>
      <c r="L48" s="35"/>
    </row>
    <row r="49" spans="1:12" ht="14.65" thickBot="1" x14ac:dyDescent="0.5">
      <c r="A49" s="122"/>
      <c r="B49" s="8" t="s">
        <v>248</v>
      </c>
      <c r="C49" s="18">
        <f>C36/C23</f>
        <v>0.32307692307692309</v>
      </c>
      <c r="D49" s="18">
        <f t="shared" ref="D49:K49" si="8">D36/D23</f>
        <v>0.33962264150943394</v>
      </c>
      <c r="E49" s="18">
        <f t="shared" si="8"/>
        <v>0.43396226415094341</v>
      </c>
      <c r="F49" s="18">
        <f t="shared" si="8"/>
        <v>0.33333333333333331</v>
      </c>
      <c r="G49" s="18">
        <f t="shared" si="8"/>
        <v>0.3</v>
      </c>
      <c r="H49" s="18">
        <f t="shared" si="8"/>
        <v>0.375</v>
      </c>
      <c r="I49" s="18">
        <f t="shared" si="8"/>
        <v>0.36842105263157893</v>
      </c>
      <c r="J49" s="18">
        <f t="shared" si="8"/>
        <v>0.37142857142857144</v>
      </c>
      <c r="K49" s="18">
        <f t="shared" si="8"/>
        <v>0.51428571428571423</v>
      </c>
      <c r="L49" s="37"/>
    </row>
    <row r="50" spans="1:12" x14ac:dyDescent="0.45">
      <c r="A50" s="122"/>
      <c r="B50" s="10" t="s">
        <v>250</v>
      </c>
      <c r="C50" s="113"/>
      <c r="D50" s="114"/>
      <c r="E50" s="69"/>
      <c r="F50" s="113"/>
      <c r="G50" s="114"/>
      <c r="H50" s="69"/>
      <c r="I50" s="113"/>
      <c r="J50" s="114"/>
      <c r="K50" s="14"/>
      <c r="L50" s="35"/>
    </row>
    <row r="51" spans="1:12" ht="14.65" thickBot="1" x14ac:dyDescent="0.5">
      <c r="A51" s="122"/>
      <c r="B51" s="8" t="s">
        <v>248</v>
      </c>
      <c r="C51" s="19">
        <f>C38/C25</f>
        <v>4.7619047619047616E-2</v>
      </c>
      <c r="D51" s="19">
        <f t="shared" ref="D51:K51" si="9">D38/D25</f>
        <v>4.4117647058823532E-2</v>
      </c>
      <c r="E51" s="19">
        <f t="shared" si="9"/>
        <v>0.13235294117647059</v>
      </c>
      <c r="F51" s="19">
        <f t="shared" si="9"/>
        <v>4.4117647058823532E-2</v>
      </c>
      <c r="G51" s="19">
        <f t="shared" si="9"/>
        <v>5.1724137931034482E-2</v>
      </c>
      <c r="H51" s="19">
        <f t="shared" si="9"/>
        <v>0.10344827586206896</v>
      </c>
      <c r="I51" s="19">
        <f>I38/S9</f>
        <v>5.6603773584905662E-2</v>
      </c>
      <c r="J51" s="19">
        <f t="shared" si="9"/>
        <v>4.2553191489361701E-2</v>
      </c>
      <c r="K51" s="19">
        <f t="shared" si="9"/>
        <v>0.14893617021276595</v>
      </c>
      <c r="L51" s="36"/>
    </row>
  </sheetData>
  <mergeCells count="54">
    <mergeCell ref="I14:K15"/>
    <mergeCell ref="I4:J4"/>
    <mergeCell ref="I9:J9"/>
    <mergeCell ref="I11:J11"/>
    <mergeCell ref="C27:E28"/>
    <mergeCell ref="C24:D24"/>
    <mergeCell ref="F17:G17"/>
    <mergeCell ref="F22:G22"/>
    <mergeCell ref="F24:G24"/>
    <mergeCell ref="C4:D4"/>
    <mergeCell ref="F4:G4"/>
    <mergeCell ref="C9:D9"/>
    <mergeCell ref="F9:G9"/>
    <mergeCell ref="I17:J17"/>
    <mergeCell ref="I22:J22"/>
    <mergeCell ref="I24:J24"/>
    <mergeCell ref="N3:P3"/>
    <mergeCell ref="Q3:S3"/>
    <mergeCell ref="C1:E2"/>
    <mergeCell ref="F1:H2"/>
    <mergeCell ref="I1:K2"/>
    <mergeCell ref="A40:A51"/>
    <mergeCell ref="C43:D43"/>
    <mergeCell ref="F43:G43"/>
    <mergeCell ref="I43:J43"/>
    <mergeCell ref="C48:D48"/>
    <mergeCell ref="F48:G48"/>
    <mergeCell ref="I48:J48"/>
    <mergeCell ref="C40:E41"/>
    <mergeCell ref="F40:H41"/>
    <mergeCell ref="I40:K41"/>
    <mergeCell ref="C50:D50"/>
    <mergeCell ref="F50:G50"/>
    <mergeCell ref="I50:J50"/>
    <mergeCell ref="A27:A38"/>
    <mergeCell ref="F27:H28"/>
    <mergeCell ref="I27:K28"/>
    <mergeCell ref="C30:D30"/>
    <mergeCell ref="F30:G30"/>
    <mergeCell ref="I30:J30"/>
    <mergeCell ref="C35:D35"/>
    <mergeCell ref="F35:G35"/>
    <mergeCell ref="I35:J35"/>
    <mergeCell ref="C37:D37"/>
    <mergeCell ref="F37:G37"/>
    <mergeCell ref="I37:J37"/>
    <mergeCell ref="C11:D11"/>
    <mergeCell ref="F11:G11"/>
    <mergeCell ref="C14:E15"/>
    <mergeCell ref="F14:H15"/>
    <mergeCell ref="A1:A12"/>
    <mergeCell ref="A14:A25"/>
    <mergeCell ref="C17:D17"/>
    <mergeCell ref="C22:D22"/>
  </mergeCells>
  <conditionalFormatting sqref="C31:L38">
    <cfRule type="colorScale" priority="1">
      <colorScale>
        <cfvo type="min"/>
        <cfvo type="max"/>
        <color rgb="FFFCFCFF"/>
        <color rgb="FF63BE7B"/>
      </colorScale>
    </cfRule>
  </conditionalFormatting>
  <conditionalFormatting sqref="C44:L51">
    <cfRule type="colorScale" priority="2">
      <colorScale>
        <cfvo type="min"/>
        <cfvo type="max"/>
        <color rgb="FFFCFCFF"/>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Payment Estimator</vt:lpstr>
      <vt:lpstr>Zones</vt:lpstr>
      <vt:lpstr>Conditions</vt:lpstr>
      <vt:lpstr>ZIP List</vt:lpstr>
      <vt:lpstr>Rates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Kelly Turner</dc:creator>
  <cp:keywords/>
  <dc:description/>
  <cp:lastModifiedBy>Sonja Steptoe</cp:lastModifiedBy>
  <cp:revision/>
  <dcterms:created xsi:type="dcterms:W3CDTF">2024-07-25T18:42:59Z</dcterms:created>
  <dcterms:modified xsi:type="dcterms:W3CDTF">2024-11-08T15:11:41Z</dcterms:modified>
  <cp:category/>
  <cp:contentStatus/>
</cp:coreProperties>
</file>